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7415" windowHeight="9180" tabRatio="732" activeTab="0"/>
  </bookViews>
  <sheets>
    <sheet name="월별" sheetId="1" r:id="rId1"/>
    <sheet name="1월 " sheetId="2" r:id="rId2"/>
    <sheet name="2월" sheetId="3" r:id="rId3"/>
    <sheet name="3월" sheetId="4" r:id="rId4"/>
    <sheet name="4월" sheetId="5" r:id="rId5"/>
    <sheet name="5월" sheetId="6" r:id="rId6"/>
    <sheet name="6월" sheetId="7" r:id="rId7"/>
  </sheets>
  <definedNames/>
  <calcPr fullCalcOnLoad="1"/>
</workbook>
</file>

<file path=xl/sharedStrings.xml><?xml version="1.0" encoding="utf-8"?>
<sst xmlns="http://schemas.openxmlformats.org/spreadsheetml/2006/main" count="257" uniqueCount="87">
  <si>
    <t>구분</t>
  </si>
  <si>
    <t>일  자</t>
  </si>
  <si>
    <t>비 고</t>
  </si>
  <si>
    <t>유    형</t>
  </si>
  <si>
    <t>내  역</t>
  </si>
  <si>
    <t>합계</t>
  </si>
  <si>
    <t>□ 유형별 내역</t>
  </si>
  <si>
    <t>소계</t>
  </si>
  <si>
    <t>□ 세부 내역</t>
  </si>
  <si>
    <t>금액(원)</t>
  </si>
  <si>
    <t>비고</t>
  </si>
  <si>
    <t xml:space="preserve"> </t>
  </si>
  <si>
    <t>합  계</t>
  </si>
  <si>
    <t>업종</t>
  </si>
  <si>
    <t>업무추진간담회비</t>
  </si>
  <si>
    <t xml:space="preserve"> ① 업무추진간담회비</t>
  </si>
  <si>
    <t xml:space="preserve"> ③ 대내외 경조사</t>
  </si>
  <si>
    <t>대내외 경조사</t>
  </si>
  <si>
    <r>
      <t xml:space="preserve"> ② 대내외 행사개최</t>
    </r>
    <r>
      <rPr>
        <sz val="10"/>
        <color indexed="8"/>
        <rFont val="맑은 고딕"/>
        <family val="3"/>
      </rPr>
      <t>·</t>
    </r>
    <r>
      <rPr>
        <sz val="10"/>
        <color indexed="8"/>
        <rFont val="굴림"/>
        <family val="3"/>
      </rPr>
      <t>지원</t>
    </r>
  </si>
  <si>
    <r>
      <t xml:space="preserve"> ② 대내외 행사개최</t>
    </r>
    <r>
      <rPr>
        <sz val="10"/>
        <color indexed="8"/>
        <rFont val="맑은 고딕"/>
        <family val="3"/>
      </rPr>
      <t>·</t>
    </r>
    <r>
      <rPr>
        <sz val="10"/>
        <color indexed="8"/>
        <rFont val="굴림"/>
        <family val="3"/>
      </rPr>
      <t>지원</t>
    </r>
  </si>
  <si>
    <t>대내외 행사개최·지원</t>
  </si>
  <si>
    <t>□ 월별 집행내역</t>
  </si>
  <si>
    <t>유    형</t>
  </si>
  <si>
    <t>금액(원)</t>
  </si>
  <si>
    <t>비 고</t>
  </si>
  <si>
    <t xml:space="preserve"> </t>
  </si>
  <si>
    <t>소계</t>
  </si>
  <si>
    <t>합  계</t>
  </si>
  <si>
    <t xml:space="preserve"> ① 업무추진간담회비</t>
  </si>
  <si>
    <t xml:space="preserve"> ② 대내외 행사개최·지원</t>
  </si>
  <si>
    <r>
      <t xml:space="preserve"> </t>
    </r>
    <r>
      <rPr>
        <sz val="10"/>
        <color indexed="8"/>
        <rFont val="맑은 고딕"/>
        <family val="3"/>
      </rPr>
      <t>③</t>
    </r>
    <r>
      <rPr>
        <sz val="10"/>
        <color indexed="8"/>
        <rFont val="굴림체"/>
        <family val="3"/>
      </rPr>
      <t xml:space="preserve"> 대내외 경조사</t>
    </r>
  </si>
  <si>
    <t>인터넷종합Mall</t>
  </si>
  <si>
    <t>일식회집</t>
  </si>
  <si>
    <t>1월</t>
  </si>
  <si>
    <t>2월</t>
  </si>
  <si>
    <t>3월</t>
  </si>
  <si>
    <t>4월</t>
  </si>
  <si>
    <t>5월</t>
  </si>
  <si>
    <t>6월</t>
  </si>
  <si>
    <t>부서 업무협의</t>
  </si>
  <si>
    <t>교학부총장 2022년 1월 업무추진비 집행내역</t>
  </si>
  <si>
    <t>업무협의</t>
  </si>
  <si>
    <t>현안사항 논의</t>
  </si>
  <si>
    <t>GIST 클리닉 추진계획 논의</t>
  </si>
  <si>
    <t>GIST 클리닉 설립 사전준비 협의</t>
  </si>
  <si>
    <t>일반한식</t>
  </si>
  <si>
    <t>서양음식</t>
  </si>
  <si>
    <t>일반한식</t>
  </si>
  <si>
    <t>교학부총장 2022년 2월 업무추진비 집행내역</t>
  </si>
  <si>
    <t>원 현안사항 논의</t>
  </si>
  <si>
    <t>유관기관 업무협의</t>
  </si>
  <si>
    <t>원 발전방안 논의</t>
  </si>
  <si>
    <t>GIST 클리닉 현행화 논의</t>
  </si>
  <si>
    <t>교학부총장 2022년 3월 업무추진비 집행내역</t>
  </si>
  <si>
    <t>교학부총장 2022년 4월 업무추진비 집행내역</t>
  </si>
  <si>
    <t>교학부총장 2022년 5월 업무추진비 집행내역</t>
  </si>
  <si>
    <t>교학부총장 2022년 6월 업무추진비 집행내역</t>
  </si>
  <si>
    <t>회의용 원두구매</t>
  </si>
  <si>
    <t>20222-02-21</t>
  </si>
  <si>
    <t>처장단 오찬 간담회</t>
  </si>
  <si>
    <t>집행부에 바라는 의견 청휘</t>
  </si>
  <si>
    <t>일식회집</t>
  </si>
  <si>
    <t>일반한식</t>
  </si>
  <si>
    <t>일반한식</t>
  </si>
  <si>
    <t>기관 조경 관련 회의</t>
  </si>
  <si>
    <t>지스트 클리닉 설치 TFT 회의</t>
  </si>
  <si>
    <t>제과점</t>
  </si>
  <si>
    <t>연구소 및 센터 관련 논의</t>
  </si>
  <si>
    <t>연구 성과 관련 논의</t>
  </si>
  <si>
    <t>지스트 클리닉 관련 논의</t>
  </si>
  <si>
    <t>일반한식</t>
  </si>
  <si>
    <t>내방객용 커피 구매</t>
  </si>
  <si>
    <t>기관 운영 방안 논의</t>
  </si>
  <si>
    <t>일반한식</t>
  </si>
  <si>
    <t>우수 교원 육성 관련 방안 논의</t>
  </si>
  <si>
    <t>일식회집</t>
  </si>
  <si>
    <t>기관 운영 관련 논의</t>
  </si>
  <si>
    <t>지스트 클리닉 관련 논의</t>
  </si>
  <si>
    <t>기관운영 방안 논의</t>
  </si>
  <si>
    <t>우수 교원 육성 방안 논의</t>
  </si>
  <si>
    <t>내방객용 음료 구매</t>
  </si>
  <si>
    <t>내방객용 다과 구매</t>
  </si>
  <si>
    <t>인터넷종합Mall</t>
  </si>
  <si>
    <t>내방객용 음료 구매</t>
  </si>
  <si>
    <t>인터넷종합Mall</t>
  </si>
  <si>
    <t>교학부총장 2022년 상반기 업무추진비 집행내역</t>
  </si>
  <si>
    <t>기관 연구 성과 관련 논의</t>
  </si>
</sst>
</file>

<file path=xl/styles.xml><?xml version="1.0" encoding="utf-8"?>
<styleSheet xmlns="http://schemas.openxmlformats.org/spreadsheetml/2006/main">
  <numFmts count="6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&quot;₩&quot;\!\ dd&quot;일&quot;"/>
    <numFmt numFmtId="177" formatCode="&quot;₩&quot;#,##0;[Red]&quot;₩&quot;\!\-&quot;₩&quot;#,##0"/>
    <numFmt numFmtId="178" formatCode="&quot;₩&quot;#,##0_);&quot;₩&quot;\!\(&quot;₩&quot;#,##0&quot;₩&quot;\!\)"/>
    <numFmt numFmtId="179" formatCode="#,##0_);[Red]\(#,##0\)"/>
    <numFmt numFmtId="180" formatCode="0.0_ "/>
    <numFmt numFmtId="181" formatCode="yy&quot;-&quot;mm&quot;-&quot;dd"/>
    <numFmt numFmtId="182" formatCode="&quot;₩&quot;#,##0;\!\-&quot;₩&quot;#,##0"/>
    <numFmt numFmtId="183" formatCode="&quot;₩&quot;#,##0;[Red]\!\-&quot;₩&quot;#,##0"/>
    <numFmt numFmtId="184" formatCode="&quot;₩&quot;#,##0.00;\!\-&quot;₩&quot;#,##0.00"/>
    <numFmt numFmtId="185" formatCode="&quot;₩&quot;#,##0.00;[Red]\!\-&quot;₩&quot;#,##0.00"/>
    <numFmt numFmtId="186" formatCode="_-&quot;₩&quot;* #,##0_-;\!\-&quot;₩&quot;* #,##0_-;_-&quot;₩&quot;* &quot;-&quot;_-;_-@_-"/>
    <numFmt numFmtId="187" formatCode="_-* #,##0_-;\!\-* #,##0_-;_-* &quot;-&quot;_-;_-@_-"/>
    <numFmt numFmtId="188" formatCode="_-&quot;₩&quot;* #,##0.00_-;\!\-&quot;₩&quot;* #,##0.00_-;_-&quot;₩&quot;* &quot;-&quot;??_-;_-@_-"/>
    <numFmt numFmtId="189" formatCode="_-* #,##0.00_-;\!\-* #,##0.00_-;_-* &quot;-&quot;??_-;_-@_-"/>
    <numFmt numFmtId="190" formatCode="\!\$#,##0_);\!\(\!\$#,##0\!\)"/>
    <numFmt numFmtId="191" formatCode="\!\$#,##0_);[Red]\!\(\!\$#,##0\!\)"/>
    <numFmt numFmtId="192" formatCode="\!\$#,##0.00_);\!\(\!\$#,##0.00\!\)"/>
    <numFmt numFmtId="193" formatCode="\!\$#,##0.00_);[Red]\!\(\!\$#,##0.00\!\)"/>
    <numFmt numFmtId="194" formatCode="&quot;₩&quot;#,##0;&quot;₩&quot;\!\-&quot;₩&quot;#,##0"/>
    <numFmt numFmtId="195" formatCode="&quot;₩&quot;#,##0.00;&quot;₩&quot;\!\-&quot;₩&quot;#,##0.00"/>
    <numFmt numFmtId="196" formatCode="&quot;₩&quot;#,##0.00;[Red]&quot;₩&quot;\!\-&quot;₩&quot;#,##0.00"/>
    <numFmt numFmtId="197" formatCode="_-&quot;₩&quot;* #,##0_-;&quot;₩&quot;\!\-&quot;₩&quot;* #,##0_-;_-&quot;₩&quot;* &quot;-&quot;_-;_-@_-"/>
    <numFmt numFmtId="198" formatCode="_-* #,##0_-;&quot;₩&quot;\!\-* #,##0_-;_-* &quot;-&quot;_-;_-@_-"/>
    <numFmt numFmtId="199" formatCode="_-&quot;₩&quot;* #,##0.00_-;&quot;₩&quot;\!\-&quot;₩&quot;* #,##0.00_-;_-&quot;₩&quot;* &quot;-&quot;??_-;_-@_-"/>
    <numFmt numFmtId="200" formatCode="_-* #,##0.00_-;&quot;₩&quot;\!\-* #,##0.00_-;_-* &quot;-&quot;??_-;_-@_-"/>
    <numFmt numFmtId="201" formatCode="&quot;₩&quot;\!\$#,##0_);&quot;₩&quot;\!\(&quot;₩&quot;\!\$#,##0&quot;₩&quot;\!\)"/>
    <numFmt numFmtId="202" formatCode="&quot;₩&quot;\!\$#,##0_);[Red]&quot;₩&quot;\!\(&quot;₩&quot;\!\$#,##0&quot;₩&quot;\!\)"/>
    <numFmt numFmtId="203" formatCode="&quot;₩&quot;\!\$#,##0.00_);&quot;₩&quot;\!\(&quot;₩&quot;\!\$#,##0.00&quot;₩&quot;\!\)"/>
    <numFmt numFmtId="204" formatCode="&quot;₩&quot;\!\$#,##0.00_);[Red]&quot;₩&quot;\!\(&quot;₩&quot;\!\$#,##0.00&quot;₩&quot;\!\)"/>
    <numFmt numFmtId="205" formatCode="#,##0_ "/>
    <numFmt numFmtId="206" formatCode="yy&quot;-&quot;m&quot;-&quot;d"/>
    <numFmt numFmtId="207" formatCode="0_);&quot;₩&quot;\!\(0&quot;₩&quot;\!\)"/>
    <numFmt numFmtId="208" formatCode="yyyy&quot;년&quot;&quot;₩&quot;\!\ m&quot;월&quot;&quot;₩&quot;\!\ d&quot;일&quot;"/>
    <numFmt numFmtId="209" formatCode="m&quot;월&quot;&quot;₩&quot;\!\ d&quot;일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mm&quot;월&quot;\ dd&quot;일&quot;"/>
    <numFmt numFmtId="214" formatCode="&quot;₩&quot;##,#00;[Red]&quot;₩&quot;\!\-&quot;₩&quot;#,##0"/>
    <numFmt numFmtId="215" formatCode="&quot;₩&quot;##,#00;&quot;₩&quot;\!\-&quot;₩&quot;##,#00"/>
    <numFmt numFmtId="216" formatCode="0_);[Red]\(0\)"/>
    <numFmt numFmtId="217" formatCode="yy/mm/dd"/>
    <numFmt numFmtId="218" formatCode="&quot;₩&quot;#,##0;[Red]&quot;₩&quot;#,##0"/>
    <numFmt numFmtId="219" formatCode="_-[$₩-412]* #,##0.00_-;\-[$₩-412]* #,##0.00_-;_-[$₩-412]* &quot;-&quot;??_-;_-@_-"/>
    <numFmt numFmtId="220" formatCode="&quot;₩&quot;#,##0_);[Red]\(&quot;₩&quot;#,##0\)"/>
    <numFmt numFmtId="221" formatCode="&quot;₩&quot;#,##0"/>
    <numFmt numFmtId="222" formatCode="[$-412]yyyy&quot;년&quot;\ m&quot;월&quot;\ d&quot;일&quot;\ dddd"/>
    <numFmt numFmtId="223" formatCode="[$-412]AM/PM\ h:mm:ss"/>
    <numFmt numFmtId="224" formatCode="[$€-2]\ #,##0.00_);[Red]\([$€-2]\ #,##0.00\)"/>
  </numFmts>
  <fonts count="50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2"/>
      <name val="굴림체"/>
      <family val="3"/>
    </font>
    <font>
      <b/>
      <sz val="10"/>
      <name val="굴림체"/>
      <family val="3"/>
    </font>
    <font>
      <sz val="10"/>
      <name val="굴림체"/>
      <family val="3"/>
    </font>
    <font>
      <sz val="16"/>
      <name val="HY헤드라인M"/>
      <family val="1"/>
    </font>
    <font>
      <sz val="10"/>
      <color indexed="8"/>
      <name val="맑은 고딕"/>
      <family val="3"/>
    </font>
    <font>
      <sz val="10"/>
      <color indexed="8"/>
      <name val="굴림"/>
      <family val="3"/>
    </font>
    <font>
      <sz val="10"/>
      <color indexed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30"/>
      <name val="굴림체"/>
      <family val="3"/>
    </font>
    <font>
      <b/>
      <sz val="10"/>
      <color indexed="10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70C0"/>
      <name val="굴림체"/>
      <family val="3"/>
    </font>
    <font>
      <sz val="10"/>
      <color theme="1"/>
      <name val="굴림체"/>
      <family val="3"/>
    </font>
    <font>
      <b/>
      <sz val="10"/>
      <color rgb="FFFF0000"/>
      <name val="굴림체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5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left" vertical="center"/>
    </xf>
    <xf numFmtId="179" fontId="5" fillId="0" borderId="0" xfId="0" applyNumberFormat="1" applyFont="1" applyBorder="1" applyAlignment="1" quotePrefix="1">
      <alignment horizontal="right" vertical="center"/>
    </xf>
    <xf numFmtId="179" fontId="5" fillId="0" borderId="0" xfId="0" applyNumberFormat="1" applyFont="1" applyBorder="1" applyAlignment="1" quotePrefix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9" fontId="47" fillId="0" borderId="0" xfId="0" applyNumberFormat="1" applyFont="1" applyFill="1" applyBorder="1" applyAlignment="1">
      <alignment horizontal="left" vertical="center" shrinkToFit="1"/>
    </xf>
    <xf numFmtId="49" fontId="47" fillId="0" borderId="0" xfId="0" applyNumberFormat="1" applyFont="1" applyBorder="1" applyAlignment="1">
      <alignment horizontal="left" vertical="center" shrinkToFit="1"/>
    </xf>
    <xf numFmtId="3" fontId="47" fillId="0" borderId="0" xfId="0" applyNumberFormat="1" applyFont="1" applyBorder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176" fontId="6" fillId="33" borderId="11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14" fontId="6" fillId="0" borderId="11" xfId="48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218" fontId="6" fillId="33" borderId="17" xfId="50" applyNumberFormat="1" applyFont="1" applyFill="1" applyBorder="1" applyAlignment="1">
      <alignment horizontal="right" vertical="center"/>
    </xf>
    <xf numFmtId="220" fontId="6" fillId="0" borderId="17" xfId="48" applyNumberFormat="1" applyFont="1" applyFill="1" applyBorder="1" applyAlignment="1">
      <alignment horizontal="center" vertical="center" shrinkToFit="1"/>
    </xf>
    <xf numFmtId="218" fontId="6" fillId="35" borderId="17" xfId="0" applyNumberFormat="1" applyFont="1" applyFill="1" applyBorder="1" applyAlignment="1">
      <alignment horizontal="center" vertical="center"/>
    </xf>
    <xf numFmtId="176" fontId="6" fillId="33" borderId="18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218" fontId="6" fillId="33" borderId="19" xfId="5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 shrinkToFit="1"/>
    </xf>
    <xf numFmtId="0" fontId="6" fillId="35" borderId="11" xfId="0" applyFont="1" applyFill="1" applyBorder="1" applyAlignment="1">
      <alignment horizontal="center" vertical="center"/>
    </xf>
    <xf numFmtId="220" fontId="6" fillId="0" borderId="0" xfId="0" applyNumberFormat="1" applyFont="1" applyAlignment="1">
      <alignment horizontal="right"/>
    </xf>
    <xf numFmtId="220" fontId="5" fillId="34" borderId="21" xfId="0" applyNumberFormat="1" applyFont="1" applyFill="1" applyBorder="1" applyAlignment="1">
      <alignment horizontal="center" vertical="center"/>
    </xf>
    <xf numFmtId="220" fontId="6" fillId="0" borderId="0" xfId="0" applyNumberFormat="1" applyFont="1" applyFill="1" applyAlignment="1">
      <alignment/>
    </xf>
    <xf numFmtId="220" fontId="6" fillId="0" borderId="0" xfId="0" applyNumberFormat="1" applyFont="1" applyAlignment="1">
      <alignment/>
    </xf>
    <xf numFmtId="0" fontId="6" fillId="35" borderId="11" xfId="0" applyFont="1" applyFill="1" applyBorder="1" applyAlignment="1">
      <alignment horizontal="center" vertical="center"/>
    </xf>
    <xf numFmtId="0" fontId="48" fillId="0" borderId="22" xfId="0" applyFont="1" applyBorder="1" applyAlignment="1">
      <alignment horizontal="left" vertical="center"/>
    </xf>
    <xf numFmtId="0" fontId="48" fillId="0" borderId="23" xfId="0" applyFont="1" applyBorder="1" applyAlignment="1">
      <alignment horizontal="left" vertical="center"/>
    </xf>
    <xf numFmtId="0" fontId="48" fillId="0" borderId="24" xfId="0" applyFont="1" applyBorder="1" applyAlignment="1">
      <alignment horizontal="left" vertical="center"/>
    </xf>
    <xf numFmtId="0" fontId="48" fillId="0" borderId="25" xfId="0" applyFont="1" applyBorder="1" applyAlignment="1">
      <alignment horizontal="left" vertical="center"/>
    </xf>
    <xf numFmtId="0" fontId="48" fillId="0" borderId="26" xfId="0" applyFont="1" applyBorder="1" applyAlignment="1">
      <alignment horizontal="left" vertical="center"/>
    </xf>
    <xf numFmtId="0" fontId="48" fillId="0" borderId="27" xfId="0" applyFont="1" applyBorder="1" applyAlignment="1">
      <alignment horizontal="left" vertical="center"/>
    </xf>
    <xf numFmtId="176" fontId="6" fillId="33" borderId="28" xfId="0" applyNumberFormat="1" applyFont="1" applyFill="1" applyBorder="1" applyAlignment="1">
      <alignment horizontal="center" vertical="center"/>
    </xf>
    <xf numFmtId="176" fontId="6" fillId="33" borderId="29" xfId="0" applyNumberFormat="1" applyFont="1" applyFill="1" applyBorder="1" applyAlignment="1">
      <alignment horizontal="center" vertical="center"/>
    </xf>
    <xf numFmtId="176" fontId="6" fillId="33" borderId="3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179" fontId="5" fillId="34" borderId="21" xfId="0" applyNumberFormat="1" applyFont="1" applyFill="1" applyBorder="1" applyAlignment="1">
      <alignment horizontal="center" vertical="center"/>
    </xf>
    <xf numFmtId="179" fontId="48" fillId="0" borderId="11" xfId="0" applyNumberFormat="1" applyFont="1" applyBorder="1" applyAlignment="1" quotePrefix="1">
      <alignment horizontal="right" vertical="center"/>
    </xf>
    <xf numFmtId="179" fontId="48" fillId="0" borderId="31" xfId="0" applyNumberFormat="1" applyFont="1" applyBorder="1" applyAlignment="1" quotePrefix="1">
      <alignment horizontal="right" vertical="center"/>
    </xf>
    <xf numFmtId="179" fontId="48" fillId="0" borderId="21" xfId="0" applyNumberFormat="1" applyFont="1" applyBorder="1" applyAlignment="1" quotePrefix="1">
      <alignment horizontal="right" vertical="center"/>
    </xf>
    <xf numFmtId="179" fontId="5" fillId="34" borderId="13" xfId="0" applyNumberFormat="1" applyFont="1" applyFill="1" applyBorder="1" applyAlignment="1">
      <alignment horizontal="center" vertical="center"/>
    </xf>
    <xf numFmtId="179" fontId="5" fillId="35" borderId="11" xfId="0" applyNumberFormat="1" applyFont="1" applyFill="1" applyBorder="1" applyAlignment="1">
      <alignment vertical="center"/>
    </xf>
    <xf numFmtId="179" fontId="6" fillId="0" borderId="11" xfId="48" applyNumberFormat="1" applyFont="1" applyFill="1" applyBorder="1" applyAlignment="1">
      <alignment horizontal="right" vertical="center"/>
    </xf>
    <xf numFmtId="179" fontId="5" fillId="33" borderId="11" xfId="50" applyNumberFormat="1" applyFont="1" applyFill="1" applyBorder="1" applyAlignment="1">
      <alignment horizontal="right" vertical="center"/>
    </xf>
    <xf numFmtId="179" fontId="5" fillId="33" borderId="18" xfId="50" applyNumberFormat="1" applyFont="1" applyFill="1" applyBorder="1" applyAlignment="1">
      <alignment horizontal="right" vertical="center"/>
    </xf>
    <xf numFmtId="179" fontId="5" fillId="33" borderId="21" xfId="51" applyNumberFormat="1" applyFont="1" applyFill="1" applyBorder="1" applyAlignment="1">
      <alignment horizontal="right" vertical="center"/>
    </xf>
    <xf numFmtId="179" fontId="48" fillId="0" borderId="15" xfId="0" applyNumberFormat="1" applyFont="1" applyBorder="1" applyAlignment="1" quotePrefix="1">
      <alignment horizontal="right" vertical="center"/>
    </xf>
    <xf numFmtId="0" fontId="6" fillId="0" borderId="0" xfId="0" applyFont="1" applyFill="1" applyAlignment="1">
      <alignment vertical="center"/>
    </xf>
    <xf numFmtId="179" fontId="6" fillId="0" borderId="16" xfId="0" applyNumberFormat="1" applyFont="1" applyBorder="1" applyAlignment="1">
      <alignment horizontal="center" vertical="center"/>
    </xf>
    <xf numFmtId="179" fontId="6" fillId="0" borderId="32" xfId="0" applyNumberFormat="1" applyFont="1" applyBorder="1" applyAlignment="1">
      <alignment horizontal="center" vertical="center"/>
    </xf>
    <xf numFmtId="179" fontId="6" fillId="0" borderId="33" xfId="0" applyNumberFormat="1" applyFont="1" applyBorder="1" applyAlignment="1">
      <alignment horizontal="center" vertical="center"/>
    </xf>
    <xf numFmtId="179" fontId="6" fillId="0" borderId="34" xfId="0" applyNumberFormat="1" applyFont="1" applyBorder="1" applyAlignment="1">
      <alignment horizontal="center" vertical="center"/>
    </xf>
    <xf numFmtId="218" fontId="6" fillId="33" borderId="35" xfId="51" applyNumberFormat="1" applyFont="1" applyFill="1" applyBorder="1" applyAlignment="1">
      <alignment horizontal="center" vertical="center"/>
    </xf>
    <xf numFmtId="218" fontId="6" fillId="33" borderId="36" xfId="51" applyNumberFormat="1" applyFont="1" applyFill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218" fontId="48" fillId="0" borderId="35" xfId="0" applyNumberFormat="1" applyFont="1" applyBorder="1" applyAlignment="1" quotePrefix="1">
      <alignment horizontal="center" vertical="center"/>
    </xf>
    <xf numFmtId="218" fontId="48" fillId="0" borderId="36" xfId="0" applyNumberFormat="1" applyFont="1" applyBorder="1" applyAlignment="1" quotePrefix="1">
      <alignment horizontal="center" vertical="center"/>
    </xf>
    <xf numFmtId="179" fontId="6" fillId="0" borderId="19" xfId="0" applyNumberFormat="1" applyFont="1" applyBorder="1" applyAlignment="1">
      <alignment horizontal="center" vertical="center"/>
    </xf>
    <xf numFmtId="179" fontId="6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48" fillId="0" borderId="44" xfId="0" applyFont="1" applyBorder="1" applyAlignment="1">
      <alignment horizontal="left" vertical="center"/>
    </xf>
    <xf numFmtId="0" fontId="48" fillId="0" borderId="31" xfId="0" applyFont="1" applyBorder="1" applyAlignment="1" quotePrefix="1">
      <alignment horizontal="left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21" xfId="0" applyFont="1" applyFill="1" applyBorder="1" applyAlignment="1" quotePrefix="1">
      <alignment horizontal="center" vertical="center"/>
    </xf>
    <xf numFmtId="0" fontId="48" fillId="0" borderId="41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46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_07년14분장관업무추진비" xfId="50"/>
    <cellStyle name="쉼표 [0]__07년14분장관업무추진비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3" xfId="66"/>
    <cellStyle name="표준 4" xfId="67"/>
    <cellStyle name="표준 5" xfId="68"/>
    <cellStyle name="표준 6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70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77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4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3" t="s">
        <v>85</v>
      </c>
      <c r="B1" s="84"/>
      <c r="C1" s="84"/>
      <c r="D1" s="84"/>
      <c r="E1" s="84"/>
      <c r="F1" s="84"/>
    </row>
    <row r="2" spans="2:6" ht="24.75" customHeight="1">
      <c r="B2" s="2"/>
      <c r="C2" s="3"/>
      <c r="D2" s="40"/>
      <c r="E2" s="4"/>
      <c r="F2" s="5"/>
    </row>
    <row r="3" spans="1:5" ht="24.75" customHeight="1">
      <c r="A3" s="85" t="s">
        <v>21</v>
      </c>
      <c r="B3" s="86"/>
      <c r="C3" s="86"/>
      <c r="D3" s="40"/>
      <c r="E3" s="6"/>
    </row>
    <row r="4" spans="1:6" ht="19.5" customHeight="1">
      <c r="A4" s="87" t="s">
        <v>22</v>
      </c>
      <c r="B4" s="88"/>
      <c r="C4" s="89"/>
      <c r="D4" s="41" t="s">
        <v>23</v>
      </c>
      <c r="E4" s="90" t="s">
        <v>24</v>
      </c>
      <c r="F4" s="91"/>
    </row>
    <row r="5" spans="1:6" ht="19.5" customHeight="1">
      <c r="A5" s="76" t="s">
        <v>33</v>
      </c>
      <c r="B5" s="45" t="s">
        <v>28</v>
      </c>
      <c r="C5" s="46"/>
      <c r="D5" s="56">
        <f>'1월 '!D5</f>
        <v>289300</v>
      </c>
      <c r="E5" s="67" t="s">
        <v>25</v>
      </c>
      <c r="F5" s="68"/>
    </row>
    <row r="6" spans="1:6" ht="19.5" customHeight="1">
      <c r="A6" s="77"/>
      <c r="B6" s="47" t="s">
        <v>29</v>
      </c>
      <c r="C6" s="50"/>
      <c r="D6" s="56">
        <f>'1월 '!D6</f>
        <v>0</v>
      </c>
      <c r="E6" s="69" t="s">
        <v>25</v>
      </c>
      <c r="F6" s="70"/>
    </row>
    <row r="7" spans="1:6" ht="19.5" customHeight="1">
      <c r="A7" s="77"/>
      <c r="B7" s="48" t="s">
        <v>30</v>
      </c>
      <c r="C7" s="49"/>
      <c r="D7" s="56">
        <f>'1월 '!D7</f>
        <v>0</v>
      </c>
      <c r="E7" s="81"/>
      <c r="F7" s="82"/>
    </row>
    <row r="8" spans="1:6" ht="19.5" customHeight="1">
      <c r="A8" s="78"/>
      <c r="B8" s="52" t="s">
        <v>26</v>
      </c>
      <c r="C8" s="51"/>
      <c r="D8" s="64">
        <f>SUM(D5:D7)</f>
        <v>289300</v>
      </c>
      <c r="E8" s="71"/>
      <c r="F8" s="72"/>
    </row>
    <row r="9" spans="1:6" ht="19.5" customHeight="1">
      <c r="A9" s="76" t="s">
        <v>34</v>
      </c>
      <c r="B9" s="45" t="s">
        <v>28</v>
      </c>
      <c r="C9" s="46"/>
      <c r="D9" s="65">
        <f>2월!D5</f>
        <v>585316</v>
      </c>
      <c r="E9" s="67" t="s">
        <v>25</v>
      </c>
      <c r="F9" s="68"/>
    </row>
    <row r="10" spans="1:6" ht="19.5" customHeight="1">
      <c r="A10" s="77"/>
      <c r="B10" s="47" t="s">
        <v>29</v>
      </c>
      <c r="C10" s="50"/>
      <c r="D10" s="65">
        <f>2월!D6</f>
        <v>0</v>
      </c>
      <c r="E10" s="69" t="s">
        <v>25</v>
      </c>
      <c r="F10" s="70"/>
    </row>
    <row r="11" spans="1:6" ht="19.5" customHeight="1">
      <c r="A11" s="77"/>
      <c r="B11" s="48" t="s">
        <v>30</v>
      </c>
      <c r="C11" s="49"/>
      <c r="D11" s="65">
        <f>2월!D7</f>
        <v>0</v>
      </c>
      <c r="E11" s="81"/>
      <c r="F11" s="82"/>
    </row>
    <row r="12" spans="1:6" ht="19.5" customHeight="1">
      <c r="A12" s="78"/>
      <c r="B12" s="53" t="s">
        <v>26</v>
      </c>
      <c r="C12" s="51"/>
      <c r="D12" s="64">
        <f>SUM(D9:D11)</f>
        <v>585316</v>
      </c>
      <c r="E12" s="71"/>
      <c r="F12" s="72"/>
    </row>
    <row r="13" spans="1:6" ht="19.5" customHeight="1">
      <c r="A13" s="76" t="s">
        <v>35</v>
      </c>
      <c r="B13" s="45" t="s">
        <v>28</v>
      </c>
      <c r="C13" s="46"/>
      <c r="D13" s="65">
        <f>3월!D5</f>
        <v>90000</v>
      </c>
      <c r="E13" s="67" t="s">
        <v>25</v>
      </c>
      <c r="F13" s="68"/>
    </row>
    <row r="14" spans="1:6" ht="19.5" customHeight="1">
      <c r="A14" s="77"/>
      <c r="B14" s="47" t="s">
        <v>29</v>
      </c>
      <c r="C14" s="50"/>
      <c r="D14" s="65">
        <f>3월!D6</f>
        <v>0</v>
      </c>
      <c r="E14" s="69" t="s">
        <v>25</v>
      </c>
      <c r="F14" s="70"/>
    </row>
    <row r="15" spans="1:6" ht="19.5" customHeight="1">
      <c r="A15" s="77"/>
      <c r="B15" s="48" t="s">
        <v>30</v>
      </c>
      <c r="C15" s="49"/>
      <c r="D15" s="65">
        <f>3월!D7</f>
        <v>0</v>
      </c>
      <c r="E15" s="81"/>
      <c r="F15" s="82"/>
    </row>
    <row r="16" spans="1:6" ht="19.5" customHeight="1">
      <c r="A16" s="78"/>
      <c r="B16" s="53" t="s">
        <v>26</v>
      </c>
      <c r="C16" s="51"/>
      <c r="D16" s="64">
        <f>SUM(D13:D15)</f>
        <v>90000</v>
      </c>
      <c r="E16" s="71"/>
      <c r="F16" s="72"/>
    </row>
    <row r="17" spans="1:6" ht="19.5" customHeight="1">
      <c r="A17" s="76" t="s">
        <v>36</v>
      </c>
      <c r="B17" s="45" t="s">
        <v>28</v>
      </c>
      <c r="C17" s="46"/>
      <c r="D17" s="65">
        <f>4월!D5</f>
        <v>387700</v>
      </c>
      <c r="E17" s="67" t="s">
        <v>25</v>
      </c>
      <c r="F17" s="68"/>
    </row>
    <row r="18" spans="1:6" ht="19.5" customHeight="1">
      <c r="A18" s="77"/>
      <c r="B18" s="47" t="s">
        <v>29</v>
      </c>
      <c r="C18" s="50"/>
      <c r="D18" s="65">
        <f>4월!D6</f>
        <v>0</v>
      </c>
      <c r="E18" s="69" t="s">
        <v>25</v>
      </c>
      <c r="F18" s="70"/>
    </row>
    <row r="19" spans="1:6" ht="19.5" customHeight="1">
      <c r="A19" s="77"/>
      <c r="B19" s="48" t="s">
        <v>30</v>
      </c>
      <c r="C19" s="49"/>
      <c r="D19" s="65">
        <f>4월!D7</f>
        <v>0</v>
      </c>
      <c r="E19" s="81"/>
      <c r="F19" s="82"/>
    </row>
    <row r="20" spans="1:6" ht="19.5" customHeight="1">
      <c r="A20" s="78"/>
      <c r="B20" s="53" t="s">
        <v>26</v>
      </c>
      <c r="C20" s="51"/>
      <c r="D20" s="64">
        <f>SUM(D17:D19)</f>
        <v>387700</v>
      </c>
      <c r="E20" s="71"/>
      <c r="F20" s="72"/>
    </row>
    <row r="21" spans="1:6" ht="19.5" customHeight="1">
      <c r="A21" s="76" t="s">
        <v>37</v>
      </c>
      <c r="B21" s="45" t="s">
        <v>28</v>
      </c>
      <c r="C21" s="46"/>
      <c r="D21" s="65">
        <f>5월!D5</f>
        <v>448760</v>
      </c>
      <c r="E21" s="67" t="s">
        <v>25</v>
      </c>
      <c r="F21" s="68"/>
    </row>
    <row r="22" spans="1:6" ht="19.5" customHeight="1">
      <c r="A22" s="77"/>
      <c r="B22" s="47" t="s">
        <v>29</v>
      </c>
      <c r="C22" s="50"/>
      <c r="D22" s="65">
        <f>5월!D6</f>
        <v>0</v>
      </c>
      <c r="E22" s="69" t="s">
        <v>25</v>
      </c>
      <c r="F22" s="70"/>
    </row>
    <row r="23" spans="1:6" ht="19.5" customHeight="1">
      <c r="A23" s="77"/>
      <c r="B23" s="48" t="s">
        <v>30</v>
      </c>
      <c r="C23" s="49"/>
      <c r="D23" s="65">
        <f>5월!D7</f>
        <v>0</v>
      </c>
      <c r="E23" s="81"/>
      <c r="F23" s="82"/>
    </row>
    <row r="24" spans="1:6" ht="19.5" customHeight="1">
      <c r="A24" s="78"/>
      <c r="B24" s="53" t="s">
        <v>26</v>
      </c>
      <c r="C24" s="51"/>
      <c r="D24" s="64">
        <f>SUM(D21:D23)</f>
        <v>448760</v>
      </c>
      <c r="E24" s="71"/>
      <c r="F24" s="72"/>
    </row>
    <row r="25" spans="1:6" ht="19.5" customHeight="1">
      <c r="A25" s="76" t="s">
        <v>38</v>
      </c>
      <c r="B25" s="45" t="s">
        <v>28</v>
      </c>
      <c r="C25" s="46"/>
      <c r="D25" s="65">
        <f>6월!D5</f>
        <v>372440</v>
      </c>
      <c r="E25" s="67" t="s">
        <v>25</v>
      </c>
      <c r="F25" s="68"/>
    </row>
    <row r="26" spans="1:6" ht="19.5" customHeight="1">
      <c r="A26" s="77"/>
      <c r="B26" s="47" t="s">
        <v>29</v>
      </c>
      <c r="C26" s="50"/>
      <c r="D26" s="65">
        <f>6월!D6</f>
        <v>0</v>
      </c>
      <c r="E26" s="69" t="s">
        <v>25</v>
      </c>
      <c r="F26" s="70"/>
    </row>
    <row r="27" spans="1:6" ht="19.5" customHeight="1">
      <c r="A27" s="77"/>
      <c r="B27" s="48" t="s">
        <v>30</v>
      </c>
      <c r="C27" s="49"/>
      <c r="D27" s="65">
        <f>6월!D7</f>
        <v>0</v>
      </c>
      <c r="E27" s="81"/>
      <c r="F27" s="82"/>
    </row>
    <row r="28" spans="1:6" ht="19.5" customHeight="1">
      <c r="A28" s="78"/>
      <c r="B28" s="53" t="s">
        <v>26</v>
      </c>
      <c r="C28" s="51"/>
      <c r="D28" s="64">
        <f>SUM(D25:D27)</f>
        <v>372440</v>
      </c>
      <c r="E28" s="71"/>
      <c r="F28" s="72"/>
    </row>
    <row r="29" spans="1:6" s="12" customFormat="1" ht="30.75" customHeight="1">
      <c r="A29" s="73" t="s">
        <v>27</v>
      </c>
      <c r="B29" s="74"/>
      <c r="C29" s="75"/>
      <c r="D29" s="58">
        <f>SUM(D8,D12,D16,D20,D24,D28)</f>
        <v>2173516</v>
      </c>
      <c r="E29" s="79"/>
      <c r="F29" s="80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1:5" s="12" customFormat="1" ht="12">
      <c r="A33" s="54"/>
      <c r="D33" s="42"/>
      <c r="E33" s="13"/>
    </row>
    <row r="34" spans="1:5" s="12" customFormat="1" ht="12">
      <c r="A34" s="54"/>
      <c r="D34" s="42"/>
      <c r="E34" s="13"/>
    </row>
    <row r="35" spans="1:5" s="12" customFormat="1" ht="12">
      <c r="A35" s="54"/>
      <c r="D35" s="42"/>
      <c r="E35" s="13"/>
    </row>
    <row r="36" spans="1:5" s="12" customFormat="1" ht="12">
      <c r="A36" s="54"/>
      <c r="D36" s="42"/>
      <c r="E36" s="13"/>
    </row>
    <row r="37" spans="1:5" s="12" customFormat="1" ht="12">
      <c r="A37" s="54"/>
      <c r="D37" s="42"/>
      <c r="E37" s="13"/>
    </row>
    <row r="38" spans="1:5" s="12" customFormat="1" ht="12">
      <c r="A38" s="54"/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  <row r="242" spans="4:5" s="12" customFormat="1" ht="12">
      <c r="D242" s="42"/>
      <c r="E242" s="13"/>
    </row>
    <row r="243" spans="4:5" s="12" customFormat="1" ht="12">
      <c r="D243" s="42"/>
      <c r="E243" s="13"/>
    </row>
    <row r="244" spans="4:5" s="12" customFormat="1" ht="12">
      <c r="D244" s="42"/>
      <c r="E244" s="13"/>
    </row>
  </sheetData>
  <sheetProtection/>
  <mergeCells count="36">
    <mergeCell ref="E14:F14"/>
    <mergeCell ref="E15:F15"/>
    <mergeCell ref="E6:F6"/>
    <mergeCell ref="E7:F7"/>
    <mergeCell ref="A1:F1"/>
    <mergeCell ref="A3:C3"/>
    <mergeCell ref="A4:C4"/>
    <mergeCell ref="E4:F4"/>
    <mergeCell ref="E5:F5"/>
    <mergeCell ref="A5:A8"/>
    <mergeCell ref="E12:F12"/>
    <mergeCell ref="E13:F13"/>
    <mergeCell ref="E8:F8"/>
    <mergeCell ref="E9:F9"/>
    <mergeCell ref="E10:F10"/>
    <mergeCell ref="E11:F11"/>
    <mergeCell ref="E29:F29"/>
    <mergeCell ref="E17:F17"/>
    <mergeCell ref="E18:F18"/>
    <mergeCell ref="E19:F19"/>
    <mergeCell ref="E20:F20"/>
    <mergeCell ref="E27:F27"/>
    <mergeCell ref="E28:F28"/>
    <mergeCell ref="E26:F26"/>
    <mergeCell ref="E23:F23"/>
    <mergeCell ref="E24:F24"/>
    <mergeCell ref="E21:F21"/>
    <mergeCell ref="E22:F22"/>
    <mergeCell ref="E25:F25"/>
    <mergeCell ref="E16:F16"/>
    <mergeCell ref="A29:C29"/>
    <mergeCell ref="A9:A12"/>
    <mergeCell ref="A13:A16"/>
    <mergeCell ref="A17:A20"/>
    <mergeCell ref="A21:A24"/>
    <mergeCell ref="A25:A2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5"/>
  <sheetViews>
    <sheetView view="pageBreakPreview" zoomScaleNormal="115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17.105468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3" t="s">
        <v>40</v>
      </c>
      <c r="B1" s="84"/>
      <c r="C1" s="84"/>
      <c r="D1" s="84"/>
      <c r="E1" s="84"/>
      <c r="F1" s="84"/>
    </row>
    <row r="2" spans="2:6" ht="24.75" customHeight="1">
      <c r="B2" s="2"/>
      <c r="C2" s="3"/>
      <c r="D2" s="40"/>
      <c r="E2" s="4"/>
      <c r="F2" s="5"/>
    </row>
    <row r="3" spans="1:5" ht="24.75" customHeight="1">
      <c r="A3" s="85" t="s">
        <v>6</v>
      </c>
      <c r="B3" s="86"/>
      <c r="C3" s="86"/>
      <c r="D3" s="40"/>
      <c r="E3" s="6"/>
    </row>
    <row r="4" spans="1:6" ht="19.5" customHeight="1">
      <c r="A4" s="102" t="s">
        <v>3</v>
      </c>
      <c r="B4" s="103"/>
      <c r="C4" s="103"/>
      <c r="D4" s="55" t="s">
        <v>9</v>
      </c>
      <c r="E4" s="90" t="s">
        <v>2</v>
      </c>
      <c r="F4" s="91"/>
    </row>
    <row r="5" spans="1:6" ht="19.5" customHeight="1">
      <c r="A5" s="104" t="s">
        <v>15</v>
      </c>
      <c r="B5" s="105"/>
      <c r="C5" s="105"/>
      <c r="D5" s="56">
        <f>D18</f>
        <v>289300</v>
      </c>
      <c r="E5" s="67" t="s">
        <v>11</v>
      </c>
      <c r="F5" s="68"/>
    </row>
    <row r="6" spans="1:6" ht="19.5" customHeight="1">
      <c r="A6" s="100" t="s">
        <v>18</v>
      </c>
      <c r="B6" s="101"/>
      <c r="C6" s="101"/>
      <c r="D6" s="57">
        <f>D20</f>
        <v>0</v>
      </c>
      <c r="E6" s="69" t="s">
        <v>11</v>
      </c>
      <c r="F6" s="70"/>
    </row>
    <row r="7" spans="1:6" ht="19.5" customHeight="1">
      <c r="A7" s="100" t="s">
        <v>16</v>
      </c>
      <c r="B7" s="101"/>
      <c r="C7" s="101"/>
      <c r="D7" s="57">
        <f>D21</f>
        <v>0</v>
      </c>
      <c r="E7" s="69"/>
      <c r="F7" s="70"/>
    </row>
    <row r="8" spans="1:6" ht="19.5" customHeight="1">
      <c r="A8" s="106" t="s">
        <v>12</v>
      </c>
      <c r="B8" s="107"/>
      <c r="C8" s="107"/>
      <c r="D8" s="58">
        <f>SUM(D5:D7)</f>
        <v>289300</v>
      </c>
      <c r="E8" s="79"/>
      <c r="F8" s="80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5" t="s">
        <v>8</v>
      </c>
      <c r="B10" s="86"/>
      <c r="C10" s="86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9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2" t="s">
        <v>5</v>
      </c>
      <c r="B12" s="93"/>
      <c r="C12" s="39"/>
      <c r="D12" s="60">
        <f>D18</f>
        <v>289300</v>
      </c>
      <c r="E12" s="33"/>
      <c r="F12" s="15"/>
    </row>
    <row r="13" spans="1:7" s="12" customFormat="1" ht="19.5" customHeight="1">
      <c r="A13" s="94" t="s">
        <v>14</v>
      </c>
      <c r="B13" s="29">
        <v>44575</v>
      </c>
      <c r="C13" s="27" t="s">
        <v>41</v>
      </c>
      <c r="D13" s="61">
        <v>48300</v>
      </c>
      <c r="E13" s="32" t="s">
        <v>45</v>
      </c>
      <c r="F13" s="15"/>
      <c r="G13" s="66"/>
    </row>
    <row r="14" spans="1:7" s="12" customFormat="1" ht="19.5" customHeight="1">
      <c r="A14" s="94"/>
      <c r="B14" s="29">
        <v>44579</v>
      </c>
      <c r="C14" s="27" t="s">
        <v>42</v>
      </c>
      <c r="D14" s="61">
        <v>93000</v>
      </c>
      <c r="E14" s="32" t="s">
        <v>46</v>
      </c>
      <c r="F14" s="15"/>
      <c r="G14" s="66"/>
    </row>
    <row r="15" spans="1:7" s="12" customFormat="1" ht="19.5" customHeight="1">
      <c r="A15" s="94"/>
      <c r="B15" s="29">
        <v>44581</v>
      </c>
      <c r="C15" s="27" t="s">
        <v>39</v>
      </c>
      <c r="D15" s="61">
        <v>60000</v>
      </c>
      <c r="E15" s="32" t="s">
        <v>46</v>
      </c>
      <c r="F15" s="15"/>
      <c r="G15" s="66"/>
    </row>
    <row r="16" spans="1:7" s="12" customFormat="1" ht="19.5" customHeight="1">
      <c r="A16" s="94"/>
      <c r="B16" s="29">
        <v>44586</v>
      </c>
      <c r="C16" s="27" t="s">
        <v>43</v>
      </c>
      <c r="D16" s="61">
        <v>39000</v>
      </c>
      <c r="E16" s="32" t="s">
        <v>45</v>
      </c>
      <c r="F16" s="15"/>
      <c r="G16" s="66"/>
    </row>
    <row r="17" spans="1:7" s="12" customFormat="1" ht="19.5" customHeight="1">
      <c r="A17" s="94"/>
      <c r="B17" s="29">
        <v>44589</v>
      </c>
      <c r="C17" s="27" t="s">
        <v>44</v>
      </c>
      <c r="D17" s="61">
        <v>49000</v>
      </c>
      <c r="E17" s="32" t="s">
        <v>47</v>
      </c>
      <c r="F17" s="15"/>
      <c r="G17" s="66"/>
    </row>
    <row r="18" spans="1:6" s="12" customFormat="1" ht="19.5" customHeight="1">
      <c r="A18" s="95"/>
      <c r="B18" s="22" t="s">
        <v>7</v>
      </c>
      <c r="C18" s="26"/>
      <c r="D18" s="62">
        <f>D13+D14+D15+D16+D17</f>
        <v>289300</v>
      </c>
      <c r="E18" s="31"/>
      <c r="F18" s="15"/>
    </row>
    <row r="19" spans="1:6" s="12" customFormat="1" ht="19.5" customHeight="1">
      <c r="A19" s="96" t="s">
        <v>20</v>
      </c>
      <c r="B19" s="29"/>
      <c r="C19" s="27"/>
      <c r="D19" s="61"/>
      <c r="E19" s="32"/>
      <c r="F19" s="28"/>
    </row>
    <row r="20" spans="1:6" s="12" customFormat="1" ht="19.5" customHeight="1">
      <c r="A20" s="97"/>
      <c r="B20" s="22" t="s">
        <v>7</v>
      </c>
      <c r="C20" s="26"/>
      <c r="D20" s="62">
        <f>SUM(D19:D19)</f>
        <v>0</v>
      </c>
      <c r="E20" s="31"/>
      <c r="F20" s="15"/>
    </row>
    <row r="21" spans="1:6" s="12" customFormat="1" ht="19.5" customHeight="1">
      <c r="A21" s="98" t="s">
        <v>17</v>
      </c>
      <c r="B21" s="29"/>
      <c r="C21" s="38"/>
      <c r="D21" s="61"/>
      <c r="E21" s="32"/>
      <c r="F21" s="15"/>
    </row>
    <row r="22" spans="1:6" s="12" customFormat="1" ht="19.5" customHeight="1">
      <c r="A22" s="99"/>
      <c r="B22" s="34" t="s">
        <v>7</v>
      </c>
      <c r="C22" s="35"/>
      <c r="D22" s="63">
        <f>SUM(D21)</f>
        <v>0</v>
      </c>
      <c r="E22" s="36"/>
      <c r="F22" s="37"/>
    </row>
    <row r="23" spans="4:5" s="12" customFormat="1" ht="12">
      <c r="D23" s="42"/>
      <c r="E23" s="13"/>
    </row>
    <row r="24" spans="4:5" s="12" customFormat="1" ht="12">
      <c r="D24" s="42"/>
      <c r="E24" s="13"/>
    </row>
    <row r="25" spans="4:5" s="12" customFormat="1" ht="12">
      <c r="D25" s="42"/>
      <c r="E25" s="13"/>
    </row>
    <row r="26" spans="1:5" s="12" customFormat="1" ht="12">
      <c r="A26" s="54"/>
      <c r="D26" s="42"/>
      <c r="E26" s="13"/>
    </row>
    <row r="27" spans="1:5" s="12" customFormat="1" ht="12">
      <c r="A27" s="54"/>
      <c r="D27" s="42"/>
      <c r="E27" s="13"/>
    </row>
    <row r="28" spans="1:5" s="12" customFormat="1" ht="12">
      <c r="A28" s="54"/>
      <c r="D28" s="42"/>
      <c r="E28" s="13"/>
    </row>
    <row r="29" spans="1:5" s="12" customFormat="1" ht="12">
      <c r="A29" s="54"/>
      <c r="D29" s="42"/>
      <c r="E29" s="13"/>
    </row>
    <row r="30" spans="1:5" s="12" customFormat="1" ht="12">
      <c r="A30" s="54"/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  <row r="242" spans="4:5" s="12" customFormat="1" ht="12">
      <c r="D242" s="42"/>
      <c r="E242" s="13"/>
    </row>
    <row r="243" spans="4:5" s="12" customFormat="1" ht="12">
      <c r="D243" s="42"/>
      <c r="E243" s="13"/>
    </row>
    <row r="244" spans="4:5" s="12" customFormat="1" ht="12">
      <c r="D244" s="42"/>
      <c r="E244" s="13"/>
    </row>
    <row r="245" spans="4:5" s="12" customFormat="1" ht="12">
      <c r="D245" s="42"/>
      <c r="E245" s="13"/>
    </row>
  </sheetData>
  <sheetProtection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13:A18"/>
    <mergeCell ref="A19:A20"/>
    <mergeCell ref="A21:A22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7"/>
  <sheetViews>
    <sheetView view="pageBreakPreview" zoomScaleNormal="115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17.21484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3" t="s">
        <v>48</v>
      </c>
      <c r="B1" s="84"/>
      <c r="C1" s="84"/>
      <c r="D1" s="84"/>
      <c r="E1" s="84"/>
      <c r="F1" s="84"/>
    </row>
    <row r="2" spans="2:6" ht="24.75" customHeight="1">
      <c r="B2" s="2"/>
      <c r="C2" s="3"/>
      <c r="D2" s="40"/>
      <c r="E2" s="4"/>
      <c r="F2" s="5"/>
    </row>
    <row r="3" spans="1:5" ht="24.75" customHeight="1">
      <c r="A3" s="85" t="s">
        <v>6</v>
      </c>
      <c r="B3" s="86"/>
      <c r="C3" s="86"/>
      <c r="D3" s="40"/>
      <c r="E3" s="6"/>
    </row>
    <row r="4" spans="1:6" ht="19.5" customHeight="1">
      <c r="A4" s="102" t="s">
        <v>3</v>
      </c>
      <c r="B4" s="103"/>
      <c r="C4" s="103"/>
      <c r="D4" s="41" t="s">
        <v>9</v>
      </c>
      <c r="E4" s="90" t="s">
        <v>2</v>
      </c>
      <c r="F4" s="91"/>
    </row>
    <row r="5" spans="1:6" ht="19.5" customHeight="1">
      <c r="A5" s="104" t="s">
        <v>15</v>
      </c>
      <c r="B5" s="105"/>
      <c r="C5" s="105"/>
      <c r="D5" s="56">
        <f>D20</f>
        <v>585316</v>
      </c>
      <c r="E5" s="67" t="s">
        <v>11</v>
      </c>
      <c r="F5" s="68"/>
    </row>
    <row r="6" spans="1:6" ht="19.5" customHeight="1">
      <c r="A6" s="100" t="s">
        <v>18</v>
      </c>
      <c r="B6" s="101"/>
      <c r="C6" s="101"/>
      <c r="D6" s="57">
        <f>D22</f>
        <v>0</v>
      </c>
      <c r="E6" s="69" t="s">
        <v>11</v>
      </c>
      <c r="F6" s="70"/>
    </row>
    <row r="7" spans="1:6" ht="19.5" customHeight="1">
      <c r="A7" s="100" t="s">
        <v>16</v>
      </c>
      <c r="B7" s="101"/>
      <c r="C7" s="101"/>
      <c r="D7" s="57">
        <f>D23</f>
        <v>0</v>
      </c>
      <c r="E7" s="69"/>
      <c r="F7" s="70"/>
    </row>
    <row r="8" spans="1:6" ht="19.5" customHeight="1">
      <c r="A8" s="106" t="s">
        <v>12</v>
      </c>
      <c r="B8" s="107"/>
      <c r="C8" s="107"/>
      <c r="D8" s="58">
        <f>SUM(D5:D7)</f>
        <v>585316</v>
      </c>
      <c r="E8" s="79"/>
      <c r="F8" s="80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5" t="s">
        <v>8</v>
      </c>
      <c r="B10" s="86"/>
      <c r="C10" s="86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9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2" t="s">
        <v>5</v>
      </c>
      <c r="B12" s="93"/>
      <c r="C12" s="44"/>
      <c r="D12" s="60">
        <f>D20+D22+D24</f>
        <v>585316</v>
      </c>
      <c r="E12" s="33"/>
      <c r="F12" s="15"/>
    </row>
    <row r="13" spans="1:6" s="12" customFormat="1" ht="19.5" customHeight="1">
      <c r="A13" s="98" t="s">
        <v>14</v>
      </c>
      <c r="B13" s="29">
        <v>44603</v>
      </c>
      <c r="C13" s="27" t="s">
        <v>49</v>
      </c>
      <c r="D13" s="61">
        <v>40000</v>
      </c>
      <c r="E13" s="32" t="s">
        <v>61</v>
      </c>
      <c r="F13" s="15"/>
    </row>
    <row r="14" spans="1:6" s="12" customFormat="1" ht="19.5" customHeight="1">
      <c r="A14" s="94"/>
      <c r="B14" s="29">
        <v>44608</v>
      </c>
      <c r="C14" s="27" t="s">
        <v>50</v>
      </c>
      <c r="D14" s="61">
        <v>116400</v>
      </c>
      <c r="E14" s="32" t="s">
        <v>61</v>
      </c>
      <c r="F14" s="15"/>
    </row>
    <row r="15" spans="1:6" s="12" customFormat="1" ht="19.5" customHeight="1">
      <c r="A15" s="94"/>
      <c r="B15" s="29">
        <v>44608</v>
      </c>
      <c r="C15" s="27" t="s">
        <v>51</v>
      </c>
      <c r="D15" s="61">
        <v>50000</v>
      </c>
      <c r="E15" s="32" t="s">
        <v>62</v>
      </c>
      <c r="F15" s="15"/>
    </row>
    <row r="16" spans="1:6" s="12" customFormat="1" ht="19.5" customHeight="1">
      <c r="A16" s="94"/>
      <c r="B16" s="29">
        <v>44609</v>
      </c>
      <c r="C16" s="27" t="s">
        <v>57</v>
      </c>
      <c r="D16" s="61">
        <v>94916</v>
      </c>
      <c r="E16" s="32" t="s">
        <v>31</v>
      </c>
      <c r="F16" s="15"/>
    </row>
    <row r="17" spans="1:6" s="12" customFormat="1" ht="19.5" customHeight="1">
      <c r="A17" s="94"/>
      <c r="B17" s="29">
        <v>44610</v>
      </c>
      <c r="C17" s="27" t="s">
        <v>52</v>
      </c>
      <c r="D17" s="61">
        <v>27000</v>
      </c>
      <c r="E17" s="32" t="s">
        <v>63</v>
      </c>
      <c r="F17" s="15"/>
    </row>
    <row r="18" spans="1:6" s="12" customFormat="1" ht="19.5" customHeight="1">
      <c r="A18" s="94"/>
      <c r="B18" s="29" t="s">
        <v>58</v>
      </c>
      <c r="C18" s="27" t="s">
        <v>59</v>
      </c>
      <c r="D18" s="61">
        <v>220000</v>
      </c>
      <c r="E18" s="32" t="s">
        <v>61</v>
      </c>
      <c r="F18" s="15"/>
    </row>
    <row r="19" spans="1:6" s="12" customFormat="1" ht="19.5" customHeight="1">
      <c r="A19" s="94"/>
      <c r="B19" s="29">
        <v>44615</v>
      </c>
      <c r="C19" s="27" t="s">
        <v>60</v>
      </c>
      <c r="D19" s="61">
        <v>37000</v>
      </c>
      <c r="E19" s="32" t="s">
        <v>46</v>
      </c>
      <c r="F19" s="15"/>
    </row>
    <row r="20" spans="1:6" s="12" customFormat="1" ht="19.5" customHeight="1">
      <c r="A20" s="95"/>
      <c r="B20" s="22" t="s">
        <v>7</v>
      </c>
      <c r="C20" s="26"/>
      <c r="D20" s="62">
        <f>D13+D14+D15+D16+D17+D18+D19</f>
        <v>585316</v>
      </c>
      <c r="E20" s="31"/>
      <c r="F20" s="15"/>
    </row>
    <row r="21" spans="1:6" s="12" customFormat="1" ht="19.5" customHeight="1">
      <c r="A21" s="96" t="s">
        <v>20</v>
      </c>
      <c r="B21" s="29"/>
      <c r="C21" s="27"/>
      <c r="D21" s="61"/>
      <c r="E21" s="32"/>
      <c r="F21" s="28"/>
    </row>
    <row r="22" spans="1:6" s="12" customFormat="1" ht="19.5" customHeight="1">
      <c r="A22" s="97"/>
      <c r="B22" s="22" t="s">
        <v>7</v>
      </c>
      <c r="C22" s="26"/>
      <c r="D22" s="62">
        <f>SUM(D21:D21)</f>
        <v>0</v>
      </c>
      <c r="E22" s="31"/>
      <c r="F22" s="15"/>
    </row>
    <row r="23" spans="1:6" s="12" customFormat="1" ht="19.5" customHeight="1">
      <c r="A23" s="98" t="s">
        <v>17</v>
      </c>
      <c r="B23" s="29"/>
      <c r="C23" s="38"/>
      <c r="D23" s="61"/>
      <c r="E23" s="32"/>
      <c r="F23" s="15"/>
    </row>
    <row r="24" spans="1:6" s="12" customFormat="1" ht="19.5" customHeight="1">
      <c r="A24" s="99"/>
      <c r="B24" s="34" t="s">
        <v>7</v>
      </c>
      <c r="C24" s="35"/>
      <c r="D24" s="63">
        <f>SUM(D23)</f>
        <v>0</v>
      </c>
      <c r="E24" s="36"/>
      <c r="F24" s="37"/>
    </row>
    <row r="25" spans="4:5" s="12" customFormat="1" ht="12">
      <c r="D25" s="42"/>
      <c r="E25" s="13"/>
    </row>
    <row r="26" spans="4:5" s="12" customFormat="1" ht="12">
      <c r="D26" s="42"/>
      <c r="E26" s="13"/>
    </row>
    <row r="27" spans="1:5" s="12" customFormat="1" ht="12">
      <c r="A27" s="54"/>
      <c r="D27" s="42"/>
      <c r="E27" s="13"/>
    </row>
    <row r="28" spans="1:5" s="12" customFormat="1" ht="12">
      <c r="A28" s="54"/>
      <c r="D28" s="42"/>
      <c r="E28" s="13"/>
    </row>
    <row r="29" spans="1:5" s="12" customFormat="1" ht="12">
      <c r="A29" s="54"/>
      <c r="D29" s="42"/>
      <c r="E29" s="13"/>
    </row>
    <row r="30" spans="1:5" s="12" customFormat="1" ht="12">
      <c r="A30" s="54"/>
      <c r="D30" s="42"/>
      <c r="E30" s="13"/>
    </row>
    <row r="31" spans="1:5" s="12" customFormat="1" ht="12">
      <c r="A31" s="54"/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  <row r="242" spans="4:5" s="12" customFormat="1" ht="12">
      <c r="D242" s="42"/>
      <c r="E242" s="13"/>
    </row>
    <row r="243" spans="4:5" s="12" customFormat="1" ht="12">
      <c r="D243" s="42"/>
      <c r="E243" s="13"/>
    </row>
    <row r="244" spans="4:5" s="12" customFormat="1" ht="12">
      <c r="D244" s="42"/>
      <c r="E244" s="13"/>
    </row>
    <row r="245" spans="4:5" s="12" customFormat="1" ht="12">
      <c r="D245" s="42"/>
      <c r="E245" s="13"/>
    </row>
    <row r="246" spans="4:5" s="12" customFormat="1" ht="12">
      <c r="D246" s="42"/>
      <c r="E246" s="13"/>
    </row>
    <row r="247" spans="4:5" s="12" customFormat="1" ht="12">
      <c r="D247" s="42"/>
      <c r="E247" s="13"/>
    </row>
  </sheetData>
  <sheetProtection/>
  <mergeCells count="17">
    <mergeCell ref="A12:B12"/>
    <mergeCell ref="A13:A20"/>
    <mergeCell ref="A21:A22"/>
    <mergeCell ref="A23:A24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1"/>
  <sheetViews>
    <sheetView view="pageBreakPreview" zoomScaleNormal="115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17.99609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3" t="s">
        <v>53</v>
      </c>
      <c r="B1" s="84"/>
      <c r="C1" s="84"/>
      <c r="D1" s="84"/>
      <c r="E1" s="84"/>
      <c r="F1" s="84"/>
    </row>
    <row r="2" spans="2:6" ht="24.75" customHeight="1">
      <c r="B2" s="2"/>
      <c r="C2" s="3"/>
      <c r="D2" s="40"/>
      <c r="E2" s="4"/>
      <c r="F2" s="5"/>
    </row>
    <row r="3" spans="1:5" ht="24.75" customHeight="1">
      <c r="A3" s="85" t="s">
        <v>6</v>
      </c>
      <c r="B3" s="86"/>
      <c r="C3" s="86"/>
      <c r="D3" s="40"/>
      <c r="E3" s="6"/>
    </row>
    <row r="4" spans="1:6" ht="19.5" customHeight="1">
      <c r="A4" s="102" t="s">
        <v>3</v>
      </c>
      <c r="B4" s="103"/>
      <c r="C4" s="103"/>
      <c r="D4" s="41" t="s">
        <v>9</v>
      </c>
      <c r="E4" s="90" t="s">
        <v>2</v>
      </c>
      <c r="F4" s="91"/>
    </row>
    <row r="5" spans="1:6" ht="19.5" customHeight="1">
      <c r="A5" s="104" t="s">
        <v>15</v>
      </c>
      <c r="B5" s="105"/>
      <c r="C5" s="105"/>
      <c r="D5" s="56">
        <f>D14</f>
        <v>90000</v>
      </c>
      <c r="E5" s="67" t="s">
        <v>11</v>
      </c>
      <c r="F5" s="68"/>
    </row>
    <row r="6" spans="1:6" ht="19.5" customHeight="1">
      <c r="A6" s="100" t="s">
        <v>18</v>
      </c>
      <c r="B6" s="101"/>
      <c r="C6" s="101"/>
      <c r="D6" s="57">
        <f>D16</f>
        <v>0</v>
      </c>
      <c r="E6" s="69" t="s">
        <v>11</v>
      </c>
      <c r="F6" s="70"/>
    </row>
    <row r="7" spans="1:6" ht="19.5" customHeight="1">
      <c r="A7" s="100" t="s">
        <v>16</v>
      </c>
      <c r="B7" s="101"/>
      <c r="C7" s="101"/>
      <c r="D7" s="57">
        <f>D17</f>
        <v>0</v>
      </c>
      <c r="E7" s="69"/>
      <c r="F7" s="70"/>
    </row>
    <row r="8" spans="1:6" ht="19.5" customHeight="1">
      <c r="A8" s="106" t="s">
        <v>12</v>
      </c>
      <c r="B8" s="107"/>
      <c r="C8" s="107"/>
      <c r="D8" s="58">
        <f>SUM(D5:D7)</f>
        <v>90000</v>
      </c>
      <c r="E8" s="79"/>
      <c r="F8" s="80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5" t="s">
        <v>8</v>
      </c>
      <c r="B10" s="86"/>
      <c r="C10" s="86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9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2" t="s">
        <v>5</v>
      </c>
      <c r="B12" s="93"/>
      <c r="C12" s="44"/>
      <c r="D12" s="60">
        <f>D14+D16+D18</f>
        <v>90000</v>
      </c>
      <c r="E12" s="33"/>
      <c r="F12" s="15"/>
    </row>
    <row r="13" spans="1:6" s="12" customFormat="1" ht="19.5" customHeight="1">
      <c r="A13" s="98" t="s">
        <v>14</v>
      </c>
      <c r="B13" s="29">
        <v>44624</v>
      </c>
      <c r="C13" s="27" t="s">
        <v>64</v>
      </c>
      <c r="D13" s="61">
        <v>90000</v>
      </c>
      <c r="E13" s="32" t="s">
        <v>61</v>
      </c>
      <c r="F13" s="15"/>
    </row>
    <row r="14" spans="1:6" s="12" customFormat="1" ht="19.5" customHeight="1">
      <c r="A14" s="95"/>
      <c r="B14" s="22" t="s">
        <v>7</v>
      </c>
      <c r="C14" s="26"/>
      <c r="D14" s="62">
        <f>D13</f>
        <v>90000</v>
      </c>
      <c r="E14" s="31"/>
      <c r="F14" s="15"/>
    </row>
    <row r="15" spans="1:6" s="12" customFormat="1" ht="19.5" customHeight="1">
      <c r="A15" s="96" t="s">
        <v>20</v>
      </c>
      <c r="B15" s="29"/>
      <c r="C15" s="27"/>
      <c r="D15" s="61"/>
      <c r="E15" s="32"/>
      <c r="F15" s="28"/>
    </row>
    <row r="16" spans="1:6" s="12" customFormat="1" ht="19.5" customHeight="1">
      <c r="A16" s="97"/>
      <c r="B16" s="22" t="s">
        <v>7</v>
      </c>
      <c r="C16" s="26"/>
      <c r="D16" s="62">
        <f>SUM(D15:D15)</f>
        <v>0</v>
      </c>
      <c r="E16" s="31"/>
      <c r="F16" s="15"/>
    </row>
    <row r="17" spans="1:6" s="12" customFormat="1" ht="19.5" customHeight="1">
      <c r="A17" s="98" t="s">
        <v>17</v>
      </c>
      <c r="B17" s="29"/>
      <c r="C17" s="38"/>
      <c r="D17" s="61"/>
      <c r="E17" s="32"/>
      <c r="F17" s="15"/>
    </row>
    <row r="18" spans="1:6" s="12" customFormat="1" ht="19.5" customHeight="1">
      <c r="A18" s="99"/>
      <c r="B18" s="34" t="s">
        <v>7</v>
      </c>
      <c r="C18" s="35"/>
      <c r="D18" s="63">
        <f>SUM(D17)</f>
        <v>0</v>
      </c>
      <c r="E18" s="36"/>
      <c r="F18" s="37"/>
    </row>
    <row r="19" spans="4:5" s="12" customFormat="1" ht="12">
      <c r="D19" s="42"/>
      <c r="E19" s="13"/>
    </row>
    <row r="20" spans="4:5" s="12" customFormat="1" ht="12">
      <c r="D20" s="42"/>
      <c r="E20" s="13"/>
    </row>
    <row r="21" spans="1:5" s="12" customFormat="1" ht="12">
      <c r="A21" s="54"/>
      <c r="D21" s="42"/>
      <c r="E21" s="13"/>
    </row>
    <row r="22" spans="1:5" s="12" customFormat="1" ht="12">
      <c r="A22" s="54"/>
      <c r="D22" s="42"/>
      <c r="E22" s="13"/>
    </row>
    <row r="23" spans="1:5" s="12" customFormat="1" ht="12">
      <c r="A23" s="54"/>
      <c r="D23" s="42"/>
      <c r="E23" s="13"/>
    </row>
    <row r="24" spans="1:5" s="12" customFormat="1" ht="12">
      <c r="A24" s="54"/>
      <c r="D24" s="42"/>
      <c r="E24" s="13"/>
    </row>
    <row r="25" spans="1:5" s="12" customFormat="1" ht="12">
      <c r="A25" s="54"/>
      <c r="D25" s="42"/>
      <c r="E25" s="13"/>
    </row>
    <row r="26" spans="4:5" s="12" customFormat="1" ht="12">
      <c r="D26" s="42"/>
      <c r="E26" s="13"/>
    </row>
    <row r="27" spans="4:5" s="12" customFormat="1" ht="12">
      <c r="D27" s="42"/>
      <c r="E27" s="13"/>
    </row>
    <row r="28" spans="4:5" s="12" customFormat="1" ht="12"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</sheetData>
  <sheetProtection/>
  <mergeCells count="17">
    <mergeCell ref="A12:B12"/>
    <mergeCell ref="A13:A14"/>
    <mergeCell ref="A15:A16"/>
    <mergeCell ref="A17:A18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5"/>
  <sheetViews>
    <sheetView view="pageBreakPreview" zoomScaleNormal="115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17.77734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3" t="s">
        <v>54</v>
      </c>
      <c r="B1" s="84"/>
      <c r="C1" s="84"/>
      <c r="D1" s="84"/>
      <c r="E1" s="84"/>
      <c r="F1" s="84"/>
    </row>
    <row r="2" spans="2:6" ht="24.75" customHeight="1">
      <c r="B2" s="2"/>
      <c r="C2" s="3"/>
      <c r="D2" s="40"/>
      <c r="E2" s="4"/>
      <c r="F2" s="5"/>
    </row>
    <row r="3" spans="1:5" ht="24.75" customHeight="1">
      <c r="A3" s="85" t="s">
        <v>6</v>
      </c>
      <c r="B3" s="86"/>
      <c r="C3" s="86"/>
      <c r="D3" s="40"/>
      <c r="E3" s="6"/>
    </row>
    <row r="4" spans="1:6" ht="19.5" customHeight="1">
      <c r="A4" s="102" t="s">
        <v>3</v>
      </c>
      <c r="B4" s="103"/>
      <c r="C4" s="103"/>
      <c r="D4" s="41" t="s">
        <v>9</v>
      </c>
      <c r="E4" s="90" t="s">
        <v>2</v>
      </c>
      <c r="F4" s="91"/>
    </row>
    <row r="5" spans="1:6" ht="19.5" customHeight="1">
      <c r="A5" s="104" t="s">
        <v>15</v>
      </c>
      <c r="B5" s="105"/>
      <c r="C5" s="105"/>
      <c r="D5" s="56">
        <f>D17</f>
        <v>387700</v>
      </c>
      <c r="E5" s="67" t="s">
        <v>11</v>
      </c>
      <c r="F5" s="68"/>
    </row>
    <row r="6" spans="1:6" ht="19.5" customHeight="1">
      <c r="A6" s="100" t="s">
        <v>18</v>
      </c>
      <c r="B6" s="101"/>
      <c r="C6" s="101"/>
      <c r="D6" s="57">
        <f>D19</f>
        <v>0</v>
      </c>
      <c r="E6" s="69" t="s">
        <v>11</v>
      </c>
      <c r="F6" s="70"/>
    </row>
    <row r="7" spans="1:6" ht="19.5" customHeight="1">
      <c r="A7" s="100" t="s">
        <v>16</v>
      </c>
      <c r="B7" s="101"/>
      <c r="C7" s="101"/>
      <c r="D7" s="57">
        <f>D20</f>
        <v>0</v>
      </c>
      <c r="E7" s="69"/>
      <c r="F7" s="70"/>
    </row>
    <row r="8" spans="1:6" ht="19.5" customHeight="1">
      <c r="A8" s="106" t="s">
        <v>12</v>
      </c>
      <c r="B8" s="107"/>
      <c r="C8" s="107"/>
      <c r="D8" s="58">
        <f>SUM(D5:D7)</f>
        <v>387700</v>
      </c>
      <c r="E8" s="79"/>
      <c r="F8" s="80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5" t="s">
        <v>8</v>
      </c>
      <c r="B10" s="86"/>
      <c r="C10" s="86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9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2" t="s">
        <v>5</v>
      </c>
      <c r="B12" s="93"/>
      <c r="C12" s="44"/>
      <c r="D12" s="60">
        <f>D17+D19+D21</f>
        <v>387700</v>
      </c>
      <c r="E12" s="33"/>
      <c r="F12" s="15"/>
    </row>
    <row r="13" spans="1:6" s="12" customFormat="1" ht="19.5" customHeight="1">
      <c r="A13" s="98" t="s">
        <v>14</v>
      </c>
      <c r="B13" s="29">
        <v>44659</v>
      </c>
      <c r="C13" s="27" t="s">
        <v>65</v>
      </c>
      <c r="D13" s="61">
        <v>194700</v>
      </c>
      <c r="E13" s="32" t="s">
        <v>66</v>
      </c>
      <c r="F13" s="15"/>
    </row>
    <row r="14" spans="1:6" s="12" customFormat="1" ht="19.5" customHeight="1">
      <c r="A14" s="94"/>
      <c r="B14" s="29">
        <v>44659</v>
      </c>
      <c r="C14" s="27" t="s">
        <v>67</v>
      </c>
      <c r="D14" s="61">
        <v>72000</v>
      </c>
      <c r="E14" s="32" t="s">
        <v>46</v>
      </c>
      <c r="F14" s="15"/>
    </row>
    <row r="15" spans="1:6" s="12" customFormat="1" ht="19.5" customHeight="1">
      <c r="A15" s="94"/>
      <c r="B15" s="29">
        <v>44671</v>
      </c>
      <c r="C15" s="27" t="s">
        <v>68</v>
      </c>
      <c r="D15" s="61">
        <v>60000</v>
      </c>
      <c r="E15" s="32" t="s">
        <v>61</v>
      </c>
      <c r="F15" s="15"/>
    </row>
    <row r="16" spans="1:6" s="12" customFormat="1" ht="19.5" customHeight="1">
      <c r="A16" s="94"/>
      <c r="B16" s="29">
        <v>44678</v>
      </c>
      <c r="C16" s="27" t="s">
        <v>69</v>
      </c>
      <c r="D16" s="61">
        <v>61000</v>
      </c>
      <c r="E16" s="32" t="s">
        <v>70</v>
      </c>
      <c r="F16" s="15"/>
    </row>
    <row r="17" spans="1:6" s="12" customFormat="1" ht="19.5" customHeight="1">
      <c r="A17" s="95"/>
      <c r="B17" s="22" t="s">
        <v>7</v>
      </c>
      <c r="C17" s="26"/>
      <c r="D17" s="62">
        <f>D13+D14+D15+D16</f>
        <v>387700</v>
      </c>
      <c r="E17" s="31"/>
      <c r="F17" s="15"/>
    </row>
    <row r="18" spans="1:6" s="12" customFormat="1" ht="19.5" customHeight="1">
      <c r="A18" s="96" t="s">
        <v>20</v>
      </c>
      <c r="B18" s="29"/>
      <c r="C18" s="27"/>
      <c r="D18" s="61"/>
      <c r="E18" s="32"/>
      <c r="F18" s="28"/>
    </row>
    <row r="19" spans="1:6" s="12" customFormat="1" ht="19.5" customHeight="1">
      <c r="A19" s="97"/>
      <c r="B19" s="22" t="s">
        <v>7</v>
      </c>
      <c r="C19" s="26"/>
      <c r="D19" s="62">
        <f>SUM(D18:D18)</f>
        <v>0</v>
      </c>
      <c r="E19" s="31"/>
      <c r="F19" s="15"/>
    </row>
    <row r="20" spans="1:6" s="12" customFormat="1" ht="19.5" customHeight="1">
      <c r="A20" s="98" t="s">
        <v>17</v>
      </c>
      <c r="B20" s="29"/>
      <c r="C20" s="38"/>
      <c r="D20" s="61"/>
      <c r="E20" s="32"/>
      <c r="F20" s="15"/>
    </row>
    <row r="21" spans="1:6" s="12" customFormat="1" ht="19.5" customHeight="1">
      <c r="A21" s="99"/>
      <c r="B21" s="34" t="s">
        <v>7</v>
      </c>
      <c r="C21" s="35"/>
      <c r="D21" s="63">
        <f>SUM(D20)</f>
        <v>0</v>
      </c>
      <c r="E21" s="36"/>
      <c r="F21" s="37"/>
    </row>
    <row r="22" spans="4:5" s="12" customFormat="1" ht="12">
      <c r="D22" s="42"/>
      <c r="E22" s="13"/>
    </row>
    <row r="23" spans="4:5" s="12" customFormat="1" ht="12">
      <c r="D23" s="42"/>
      <c r="E23" s="13"/>
    </row>
    <row r="24" spans="4:5" s="12" customFormat="1" ht="12">
      <c r="D24" s="42"/>
      <c r="E24" s="13"/>
    </row>
    <row r="25" spans="1:5" s="12" customFormat="1" ht="12">
      <c r="A25" s="54"/>
      <c r="D25" s="42"/>
      <c r="E25" s="13"/>
    </row>
    <row r="26" spans="1:5" s="12" customFormat="1" ht="12">
      <c r="A26" s="54"/>
      <c r="D26" s="42"/>
      <c r="E26" s="13"/>
    </row>
    <row r="27" spans="1:5" s="12" customFormat="1" ht="12">
      <c r="A27" s="54"/>
      <c r="D27" s="42"/>
      <c r="E27" s="13"/>
    </row>
    <row r="28" spans="1:5" s="12" customFormat="1" ht="12">
      <c r="A28" s="54"/>
      <c r="D28" s="42"/>
      <c r="E28" s="13"/>
    </row>
    <row r="29" spans="1:5" s="12" customFormat="1" ht="12">
      <c r="A29" s="54"/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  <row r="242" spans="4:5" s="12" customFormat="1" ht="12">
      <c r="D242" s="42"/>
      <c r="E242" s="13"/>
    </row>
    <row r="243" spans="4:5" s="12" customFormat="1" ht="12">
      <c r="D243" s="42"/>
      <c r="E243" s="13"/>
    </row>
    <row r="244" spans="4:5" s="12" customFormat="1" ht="12">
      <c r="D244" s="42"/>
      <c r="E244" s="13"/>
    </row>
    <row r="245" spans="4:5" s="12" customFormat="1" ht="12">
      <c r="D245" s="42"/>
      <c r="E245" s="13"/>
    </row>
  </sheetData>
  <sheetProtection/>
  <mergeCells count="17">
    <mergeCell ref="A12:B12"/>
    <mergeCell ref="A13:A17"/>
    <mergeCell ref="A18:A19"/>
    <mergeCell ref="A20:A21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8"/>
  <sheetViews>
    <sheetView view="pageBreakPreview" zoomScaleNormal="115" zoomScaleSheetLayoutView="100" zoomScalePageLayoutView="0" workbookViewId="0" topLeftCell="A4">
      <selection activeCell="A1" sqref="A1:F1"/>
    </sheetView>
  </sheetViews>
  <sheetFormatPr defaultColWidth="8.88671875" defaultRowHeight="13.5"/>
  <cols>
    <col min="1" max="1" width="17.886718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3" t="s">
        <v>55</v>
      </c>
      <c r="B1" s="84"/>
      <c r="C1" s="84"/>
      <c r="D1" s="84"/>
      <c r="E1" s="84"/>
      <c r="F1" s="84"/>
    </row>
    <row r="2" spans="2:6" ht="24.75" customHeight="1">
      <c r="B2" s="2"/>
      <c r="C2" s="3"/>
      <c r="D2" s="40"/>
      <c r="E2" s="4"/>
      <c r="F2" s="5"/>
    </row>
    <row r="3" spans="1:5" ht="24.75" customHeight="1">
      <c r="A3" s="85" t="s">
        <v>6</v>
      </c>
      <c r="B3" s="86"/>
      <c r="C3" s="86"/>
      <c r="D3" s="40"/>
      <c r="E3" s="6"/>
    </row>
    <row r="4" spans="1:6" ht="19.5" customHeight="1">
      <c r="A4" s="102" t="s">
        <v>3</v>
      </c>
      <c r="B4" s="103"/>
      <c r="C4" s="103"/>
      <c r="D4" s="41" t="s">
        <v>9</v>
      </c>
      <c r="E4" s="90" t="s">
        <v>2</v>
      </c>
      <c r="F4" s="91"/>
    </row>
    <row r="5" spans="1:6" ht="19.5" customHeight="1">
      <c r="A5" s="104" t="s">
        <v>15</v>
      </c>
      <c r="B5" s="105"/>
      <c r="C5" s="105"/>
      <c r="D5" s="56">
        <f>D21</f>
        <v>448760</v>
      </c>
      <c r="E5" s="67" t="s">
        <v>11</v>
      </c>
      <c r="F5" s="68"/>
    </row>
    <row r="6" spans="1:6" ht="19.5" customHeight="1">
      <c r="A6" s="100" t="s">
        <v>18</v>
      </c>
      <c r="B6" s="101"/>
      <c r="C6" s="101"/>
      <c r="D6" s="57">
        <f>D23</f>
        <v>0</v>
      </c>
      <c r="E6" s="69" t="s">
        <v>11</v>
      </c>
      <c r="F6" s="70"/>
    </row>
    <row r="7" spans="1:6" ht="19.5" customHeight="1">
      <c r="A7" s="100" t="s">
        <v>16</v>
      </c>
      <c r="B7" s="101"/>
      <c r="C7" s="101"/>
      <c r="D7" s="57">
        <f>D24</f>
        <v>0</v>
      </c>
      <c r="E7" s="69"/>
      <c r="F7" s="70"/>
    </row>
    <row r="8" spans="1:6" ht="19.5" customHeight="1">
      <c r="A8" s="106" t="s">
        <v>12</v>
      </c>
      <c r="B8" s="107"/>
      <c r="C8" s="107"/>
      <c r="D8" s="58">
        <f>SUM(D5:D7)</f>
        <v>448760</v>
      </c>
      <c r="E8" s="79"/>
      <c r="F8" s="80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5" t="s">
        <v>8</v>
      </c>
      <c r="B10" s="86"/>
      <c r="C10" s="86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9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2" t="s">
        <v>5</v>
      </c>
      <c r="B12" s="93"/>
      <c r="C12" s="44"/>
      <c r="D12" s="60">
        <f>D21+D23+D25</f>
        <v>448760</v>
      </c>
      <c r="E12" s="33"/>
      <c r="F12" s="15"/>
    </row>
    <row r="13" spans="1:6" s="12" customFormat="1" ht="19.5" customHeight="1">
      <c r="A13" s="98" t="s">
        <v>14</v>
      </c>
      <c r="B13" s="29">
        <v>44684</v>
      </c>
      <c r="C13" s="27" t="s">
        <v>71</v>
      </c>
      <c r="D13" s="61">
        <v>37600</v>
      </c>
      <c r="E13" s="32" t="s">
        <v>31</v>
      </c>
      <c r="F13" s="15"/>
    </row>
    <row r="14" spans="1:6" s="12" customFormat="1" ht="19.5" customHeight="1">
      <c r="A14" s="94"/>
      <c r="B14" s="29">
        <v>44685</v>
      </c>
      <c r="C14" s="27" t="s">
        <v>69</v>
      </c>
      <c r="D14" s="61">
        <v>62500</v>
      </c>
      <c r="E14" s="32" t="s">
        <v>45</v>
      </c>
      <c r="F14" s="15"/>
    </row>
    <row r="15" spans="1:6" s="12" customFormat="1" ht="19.5" customHeight="1">
      <c r="A15" s="94"/>
      <c r="B15" s="29">
        <v>44692</v>
      </c>
      <c r="C15" s="27" t="s">
        <v>72</v>
      </c>
      <c r="D15" s="61">
        <v>36000</v>
      </c>
      <c r="E15" s="32" t="s">
        <v>73</v>
      </c>
      <c r="F15" s="15"/>
    </row>
    <row r="16" spans="1:6" s="12" customFormat="1" ht="19.5" customHeight="1">
      <c r="A16" s="94"/>
      <c r="B16" s="29">
        <v>44705</v>
      </c>
      <c r="C16" s="27" t="s">
        <v>77</v>
      </c>
      <c r="D16" s="61">
        <v>80000</v>
      </c>
      <c r="E16" s="32" t="s">
        <v>46</v>
      </c>
      <c r="F16" s="15"/>
    </row>
    <row r="17" spans="1:6" s="12" customFormat="1" ht="19.5" customHeight="1">
      <c r="A17" s="94"/>
      <c r="B17" s="29">
        <v>44706</v>
      </c>
      <c r="C17" s="27" t="s">
        <v>80</v>
      </c>
      <c r="D17" s="61">
        <v>23160</v>
      </c>
      <c r="E17" s="32" t="s">
        <v>31</v>
      </c>
      <c r="F17" s="15"/>
    </row>
    <row r="18" spans="1:6" s="12" customFormat="1" ht="19.5" customHeight="1">
      <c r="A18" s="94"/>
      <c r="B18" s="29">
        <v>44707</v>
      </c>
      <c r="C18" s="27" t="s">
        <v>74</v>
      </c>
      <c r="D18" s="61">
        <v>90000</v>
      </c>
      <c r="E18" s="32" t="s">
        <v>75</v>
      </c>
      <c r="F18" s="15"/>
    </row>
    <row r="19" spans="1:6" s="12" customFormat="1" ht="19.5" customHeight="1">
      <c r="A19" s="94"/>
      <c r="B19" s="29">
        <v>44708</v>
      </c>
      <c r="C19" s="27" t="s">
        <v>76</v>
      </c>
      <c r="D19" s="61">
        <v>59500</v>
      </c>
      <c r="E19" s="32" t="s">
        <v>46</v>
      </c>
      <c r="F19" s="15"/>
    </row>
    <row r="20" spans="1:6" s="12" customFormat="1" ht="19.5" customHeight="1">
      <c r="A20" s="94"/>
      <c r="B20" s="29">
        <v>44711</v>
      </c>
      <c r="C20" s="27" t="s">
        <v>78</v>
      </c>
      <c r="D20" s="61">
        <v>60000</v>
      </c>
      <c r="E20" s="32" t="s">
        <v>46</v>
      </c>
      <c r="F20" s="15"/>
    </row>
    <row r="21" spans="1:6" s="12" customFormat="1" ht="19.5" customHeight="1">
      <c r="A21" s="95"/>
      <c r="B21" s="22" t="s">
        <v>7</v>
      </c>
      <c r="C21" s="26"/>
      <c r="D21" s="62">
        <f>D13+D14+D15+D16+D17+D18+D19+D20</f>
        <v>448760</v>
      </c>
      <c r="E21" s="31"/>
      <c r="F21" s="15"/>
    </row>
    <row r="22" spans="1:6" s="12" customFormat="1" ht="19.5" customHeight="1">
      <c r="A22" s="96" t="s">
        <v>20</v>
      </c>
      <c r="B22" s="29"/>
      <c r="C22" s="27"/>
      <c r="D22" s="61"/>
      <c r="E22" s="32"/>
      <c r="F22" s="28"/>
    </row>
    <row r="23" spans="1:6" s="12" customFormat="1" ht="19.5" customHeight="1">
      <c r="A23" s="97"/>
      <c r="B23" s="22" t="s">
        <v>7</v>
      </c>
      <c r="C23" s="26"/>
      <c r="D23" s="62">
        <f>SUM(D22:D22)</f>
        <v>0</v>
      </c>
      <c r="E23" s="31"/>
      <c r="F23" s="15"/>
    </row>
    <row r="24" spans="1:6" s="12" customFormat="1" ht="19.5" customHeight="1">
      <c r="A24" s="98" t="s">
        <v>17</v>
      </c>
      <c r="B24" s="29"/>
      <c r="C24" s="38"/>
      <c r="D24" s="61"/>
      <c r="E24" s="32"/>
      <c r="F24" s="15"/>
    </row>
    <row r="25" spans="1:6" s="12" customFormat="1" ht="19.5" customHeight="1">
      <c r="A25" s="99"/>
      <c r="B25" s="34" t="s">
        <v>7</v>
      </c>
      <c r="C25" s="35"/>
      <c r="D25" s="63">
        <f>SUM(D24)</f>
        <v>0</v>
      </c>
      <c r="E25" s="36"/>
      <c r="F25" s="37"/>
    </row>
    <row r="26" spans="4:5" s="12" customFormat="1" ht="12">
      <c r="D26" s="42"/>
      <c r="E26" s="13"/>
    </row>
    <row r="27" spans="4:5" s="12" customFormat="1" ht="12">
      <c r="D27" s="42"/>
      <c r="E27" s="13"/>
    </row>
    <row r="28" spans="4:5" s="12" customFormat="1" ht="12">
      <c r="D28" s="42"/>
      <c r="E28" s="13"/>
    </row>
    <row r="29" spans="1:5" s="12" customFormat="1" ht="12">
      <c r="A29" s="54"/>
      <c r="D29" s="42"/>
      <c r="E29" s="13"/>
    </row>
    <row r="30" spans="1:5" s="12" customFormat="1" ht="12">
      <c r="A30" s="54"/>
      <c r="D30" s="42"/>
      <c r="E30" s="13"/>
    </row>
    <row r="31" spans="1:5" s="12" customFormat="1" ht="12">
      <c r="A31" s="54"/>
      <c r="D31" s="42"/>
      <c r="E31" s="13"/>
    </row>
    <row r="32" spans="1:5" s="12" customFormat="1" ht="12">
      <c r="A32" s="54"/>
      <c r="D32" s="42"/>
      <c r="E32" s="13"/>
    </row>
    <row r="33" spans="1:5" s="12" customFormat="1" ht="12">
      <c r="A33" s="54"/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  <row r="242" spans="4:5" s="12" customFormat="1" ht="12">
      <c r="D242" s="42"/>
      <c r="E242" s="13"/>
    </row>
    <row r="243" spans="4:5" s="12" customFormat="1" ht="12">
      <c r="D243" s="42"/>
      <c r="E243" s="13"/>
    </row>
    <row r="244" spans="4:5" s="12" customFormat="1" ht="12">
      <c r="D244" s="42"/>
      <c r="E244" s="13"/>
    </row>
    <row r="245" spans="4:5" s="12" customFormat="1" ht="12">
      <c r="D245" s="42"/>
      <c r="E245" s="13"/>
    </row>
    <row r="246" spans="4:5" s="12" customFormat="1" ht="12">
      <c r="D246" s="42"/>
      <c r="E246" s="13"/>
    </row>
    <row r="247" spans="4:5" s="12" customFormat="1" ht="12">
      <c r="D247" s="42"/>
      <c r="E247" s="13"/>
    </row>
    <row r="248" spans="4:5" s="12" customFormat="1" ht="12">
      <c r="D248" s="42"/>
      <c r="E248" s="13"/>
    </row>
  </sheetData>
  <sheetProtection/>
  <mergeCells count="17">
    <mergeCell ref="A12:B12"/>
    <mergeCell ref="A13:A21"/>
    <mergeCell ref="A22:A23"/>
    <mergeCell ref="A24:A25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4"/>
  <sheetViews>
    <sheetView view="pageBreakPreview" zoomScaleNormal="115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18.77734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3" t="s">
        <v>56</v>
      </c>
      <c r="B1" s="84"/>
      <c r="C1" s="84"/>
      <c r="D1" s="84"/>
      <c r="E1" s="84"/>
      <c r="F1" s="84"/>
    </row>
    <row r="2" spans="2:6" ht="24.75" customHeight="1">
      <c r="B2" s="2"/>
      <c r="C2" s="3"/>
      <c r="D2" s="40"/>
      <c r="E2" s="4"/>
      <c r="F2" s="5"/>
    </row>
    <row r="3" spans="1:5" ht="24.75" customHeight="1">
      <c r="A3" s="85" t="s">
        <v>6</v>
      </c>
      <c r="B3" s="86"/>
      <c r="C3" s="86"/>
      <c r="D3" s="40"/>
      <c r="E3" s="6"/>
    </row>
    <row r="4" spans="1:6" ht="19.5" customHeight="1">
      <c r="A4" s="102" t="s">
        <v>3</v>
      </c>
      <c r="B4" s="103"/>
      <c r="C4" s="103"/>
      <c r="D4" s="41" t="s">
        <v>9</v>
      </c>
      <c r="E4" s="90" t="s">
        <v>2</v>
      </c>
      <c r="F4" s="91"/>
    </row>
    <row r="5" spans="1:6" ht="19.5" customHeight="1">
      <c r="A5" s="104" t="s">
        <v>15</v>
      </c>
      <c r="B5" s="105"/>
      <c r="C5" s="105"/>
      <c r="D5" s="56">
        <f>D17</f>
        <v>372440</v>
      </c>
      <c r="E5" s="67" t="s">
        <v>11</v>
      </c>
      <c r="F5" s="68"/>
    </row>
    <row r="6" spans="1:6" ht="19.5" customHeight="1">
      <c r="A6" s="100" t="s">
        <v>19</v>
      </c>
      <c r="B6" s="101"/>
      <c r="C6" s="101"/>
      <c r="D6" s="57">
        <f>D19</f>
        <v>0</v>
      </c>
      <c r="E6" s="69" t="s">
        <v>11</v>
      </c>
      <c r="F6" s="70"/>
    </row>
    <row r="7" spans="1:6" ht="19.5" customHeight="1">
      <c r="A7" s="100" t="s">
        <v>16</v>
      </c>
      <c r="B7" s="101"/>
      <c r="C7" s="101"/>
      <c r="D7" s="57">
        <f>D20</f>
        <v>0</v>
      </c>
      <c r="E7" s="69"/>
      <c r="F7" s="70"/>
    </row>
    <row r="8" spans="1:6" ht="19.5" customHeight="1">
      <c r="A8" s="106" t="s">
        <v>12</v>
      </c>
      <c r="B8" s="107"/>
      <c r="C8" s="107"/>
      <c r="D8" s="58">
        <f>SUM(D5:D7)</f>
        <v>372440</v>
      </c>
      <c r="E8" s="79"/>
      <c r="F8" s="80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5" t="s">
        <v>8</v>
      </c>
      <c r="B10" s="86"/>
      <c r="C10" s="86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9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2" t="s">
        <v>5</v>
      </c>
      <c r="B12" s="93"/>
      <c r="C12" s="44"/>
      <c r="D12" s="60">
        <f>D17+D19+D21</f>
        <v>372440</v>
      </c>
      <c r="E12" s="33"/>
      <c r="F12" s="15"/>
    </row>
    <row r="13" spans="1:6" s="12" customFormat="1" ht="19.5" customHeight="1">
      <c r="A13" s="98" t="s">
        <v>14</v>
      </c>
      <c r="B13" s="29">
        <v>44714</v>
      </c>
      <c r="C13" s="27" t="s">
        <v>79</v>
      </c>
      <c r="D13" s="61">
        <v>60000</v>
      </c>
      <c r="E13" s="32" t="s">
        <v>32</v>
      </c>
      <c r="F13" s="15"/>
    </row>
    <row r="14" spans="1:6" s="12" customFormat="1" ht="19.5" customHeight="1">
      <c r="A14" s="94"/>
      <c r="B14" s="29">
        <v>44720</v>
      </c>
      <c r="C14" s="27" t="s">
        <v>86</v>
      </c>
      <c r="D14" s="61">
        <v>59500</v>
      </c>
      <c r="E14" s="32" t="s">
        <v>46</v>
      </c>
      <c r="F14" s="15"/>
    </row>
    <row r="15" spans="1:6" s="12" customFormat="1" ht="19.5" customHeight="1">
      <c r="A15" s="94"/>
      <c r="B15" s="29">
        <v>44726</v>
      </c>
      <c r="C15" s="27" t="s">
        <v>81</v>
      </c>
      <c r="D15" s="61">
        <v>239100</v>
      </c>
      <c r="E15" s="32" t="s">
        <v>82</v>
      </c>
      <c r="F15" s="15"/>
    </row>
    <row r="16" spans="1:6" s="12" customFormat="1" ht="19.5" customHeight="1">
      <c r="A16" s="94"/>
      <c r="B16" s="29">
        <v>44726</v>
      </c>
      <c r="C16" s="27" t="s">
        <v>83</v>
      </c>
      <c r="D16" s="61">
        <v>13840</v>
      </c>
      <c r="E16" s="32" t="s">
        <v>84</v>
      </c>
      <c r="F16" s="15"/>
    </row>
    <row r="17" spans="1:6" s="12" customFormat="1" ht="19.5" customHeight="1">
      <c r="A17" s="95"/>
      <c r="B17" s="22" t="s">
        <v>7</v>
      </c>
      <c r="C17" s="26"/>
      <c r="D17" s="62">
        <f>D13+D14+D15+D16</f>
        <v>372440</v>
      </c>
      <c r="E17" s="31"/>
      <c r="F17" s="15"/>
    </row>
    <row r="18" spans="1:6" s="12" customFormat="1" ht="19.5" customHeight="1">
      <c r="A18" s="96" t="s">
        <v>20</v>
      </c>
      <c r="B18" s="29"/>
      <c r="C18" s="27"/>
      <c r="D18" s="61"/>
      <c r="E18" s="32"/>
      <c r="F18" s="28"/>
    </row>
    <row r="19" spans="1:6" s="12" customFormat="1" ht="19.5" customHeight="1">
      <c r="A19" s="97"/>
      <c r="B19" s="22" t="s">
        <v>7</v>
      </c>
      <c r="C19" s="26"/>
      <c r="D19" s="62">
        <f>SUM(D18:D18)</f>
        <v>0</v>
      </c>
      <c r="E19" s="31"/>
      <c r="F19" s="15"/>
    </row>
    <row r="20" spans="1:6" s="12" customFormat="1" ht="19.5" customHeight="1">
      <c r="A20" s="98" t="s">
        <v>17</v>
      </c>
      <c r="B20" s="29"/>
      <c r="C20" s="38"/>
      <c r="D20" s="61"/>
      <c r="E20" s="32"/>
      <c r="F20" s="15"/>
    </row>
    <row r="21" spans="1:6" s="12" customFormat="1" ht="19.5" customHeight="1">
      <c r="A21" s="99"/>
      <c r="B21" s="34" t="s">
        <v>7</v>
      </c>
      <c r="C21" s="35"/>
      <c r="D21" s="63">
        <f>SUM(D20)</f>
        <v>0</v>
      </c>
      <c r="E21" s="36"/>
      <c r="F21" s="37"/>
    </row>
    <row r="22" spans="4:5" s="12" customFormat="1" ht="12">
      <c r="D22" s="42"/>
      <c r="E22" s="13"/>
    </row>
    <row r="23" spans="4:5" s="12" customFormat="1" ht="12">
      <c r="D23" s="42"/>
      <c r="E23" s="13"/>
    </row>
    <row r="24" spans="4:5" s="12" customFormat="1" ht="12">
      <c r="D24" s="42"/>
      <c r="E24" s="13"/>
    </row>
    <row r="25" spans="1:5" s="12" customFormat="1" ht="12">
      <c r="A25" s="54"/>
      <c r="D25" s="42"/>
      <c r="E25" s="13"/>
    </row>
    <row r="26" spans="1:5" s="12" customFormat="1" ht="12">
      <c r="A26" s="54"/>
      <c r="D26" s="42"/>
      <c r="E26" s="13"/>
    </row>
    <row r="27" spans="1:5" s="12" customFormat="1" ht="12">
      <c r="A27" s="54"/>
      <c r="D27" s="42"/>
      <c r="E27" s="13"/>
    </row>
    <row r="28" spans="1:5" s="12" customFormat="1" ht="12">
      <c r="A28" s="54"/>
      <c r="D28" s="42"/>
      <c r="E28" s="13"/>
    </row>
    <row r="29" spans="1:5" s="12" customFormat="1" ht="12">
      <c r="A29" s="54"/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  <row r="242" spans="4:5" s="12" customFormat="1" ht="12">
      <c r="D242" s="42"/>
      <c r="E242" s="13"/>
    </row>
    <row r="243" spans="4:5" s="12" customFormat="1" ht="12">
      <c r="D243" s="42"/>
      <c r="E243" s="13"/>
    </row>
    <row r="244" spans="4:5" s="12" customFormat="1" ht="12">
      <c r="D244" s="42"/>
      <c r="E244" s="13"/>
    </row>
  </sheetData>
  <sheetProtection/>
  <mergeCells count="17">
    <mergeCell ref="A12:B12"/>
    <mergeCell ref="A13:A17"/>
    <mergeCell ref="A18:A19"/>
    <mergeCell ref="A20:A21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김문수</dc:creator>
  <cp:keywords/>
  <dc:description/>
  <cp:lastModifiedBy>user</cp:lastModifiedBy>
  <cp:lastPrinted>2022-07-19T01:40:22Z</cp:lastPrinted>
  <dcterms:created xsi:type="dcterms:W3CDTF">2006-04-20T04:09:44Z</dcterms:created>
  <dcterms:modified xsi:type="dcterms:W3CDTF">2022-07-19T01:42:13Z</dcterms:modified>
  <cp:category/>
  <cp:version/>
  <cp:contentType/>
  <cp:contentStatus/>
</cp:coreProperties>
</file>