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7415" windowHeight="9180" tabRatio="732" activeTab="0"/>
  </bookViews>
  <sheets>
    <sheet name="월별" sheetId="1" r:id="rId1"/>
    <sheet name="7월 " sheetId="2" r:id="rId2"/>
    <sheet name="8월" sheetId="3" r:id="rId3"/>
    <sheet name="9월" sheetId="4" r:id="rId4"/>
    <sheet name="10월" sheetId="5" r:id="rId5"/>
    <sheet name="11월" sheetId="6" r:id="rId6"/>
    <sheet name="12월" sheetId="7" r:id="rId7"/>
  </sheets>
  <definedNames/>
  <calcPr fullCalcOnLoad="1"/>
</workbook>
</file>

<file path=xl/sharedStrings.xml><?xml version="1.0" encoding="utf-8"?>
<sst xmlns="http://schemas.openxmlformats.org/spreadsheetml/2006/main" count="419" uniqueCount="146">
  <si>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</si>
  <si>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</si>
  <si>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</si>
  <si>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</si>
  <si>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</si>
  <si>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</si>
  <si>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</si>
  <si>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</si>
  <si>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</si>
  <si>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</si>
  <si>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</si>
  <si>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</si>
  <si>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</si>
  <si>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</si>
  <si>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업무추진간담회비</t>
  </si>
  <si>
    <t xml:space="preserve"> ① 업무추진간담회비</t>
  </si>
  <si>
    <t xml:space="preserve"> ③ 대내외 경조사</t>
  </si>
  <si>
    <t>대내외 경조사</t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</si>
  <si>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</si>
  <si>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</si>
  <si>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t>대내외 행사개최·지원</t>
  </si>
  <si>
    <t>□ 월별 집행내역</t>
  </si>
  <si>
    <t>유    형</t>
  </si>
  <si>
    <t>금액(원)</t>
  </si>
  <si>
    <t>비 고</t>
  </si>
  <si>
    <t xml:space="preserve"> </t>
  </si>
  <si>
    <t>소계</t>
  </si>
  <si>
    <t>합  계</t>
  </si>
  <si>
    <t xml:space="preserve"> ① 업무추진간담회비</t>
  </si>
  <si>
    <t xml:space="preserve"> ② 대내외 행사개최·지원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</si>
  <si>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대내외 경조사</t>
    </r>
  </si>
  <si>
    <t>일반한식</t>
  </si>
  <si>
    <t>서양음식</t>
  </si>
  <si>
    <t>제과점</t>
  </si>
  <si>
    <t>처장단 오찬 간담회</t>
  </si>
  <si>
    <t>부서 업무협의</t>
  </si>
  <si>
    <t>인터넷종합Mall</t>
  </si>
  <si>
    <t>일식회집</t>
  </si>
  <si>
    <t>교원 초청 오찬 간담회</t>
  </si>
  <si>
    <t>스넥</t>
  </si>
  <si>
    <t>인터넷P/G</t>
  </si>
  <si>
    <t>원 발전방향 협의</t>
  </si>
  <si>
    <t>원 현안사항 논의</t>
  </si>
  <si>
    <t>부총장 2019년 하반기 업무추진비 집행내역</t>
  </si>
  <si>
    <t>7월</t>
  </si>
  <si>
    <t>8월</t>
  </si>
  <si>
    <t>9월</t>
  </si>
  <si>
    <t>10월</t>
  </si>
  <si>
    <t>11월</t>
  </si>
  <si>
    <t>12월</t>
  </si>
  <si>
    <t>부총장 2019년 7월 업무추진비 집행내역</t>
  </si>
  <si>
    <t>부총장 2019년 8월 업무추진비 집행내역</t>
  </si>
  <si>
    <t>부총장 2019년 9월 업무추진비 집행내역</t>
  </si>
  <si>
    <t>부총장 2019년 10월 업무추진비 집행내역</t>
  </si>
  <si>
    <t>부총장 2019년 11월 업무추진비 집행내역</t>
  </si>
  <si>
    <t>부총장 2019년 12월 업무추진비 집행내역</t>
  </si>
  <si>
    <t>2019-07-01</t>
  </si>
  <si>
    <t>2019-07-05</t>
  </si>
  <si>
    <t>2019-07-04</t>
  </si>
  <si>
    <t>2019-07-08</t>
  </si>
  <si>
    <t>2019-07-09</t>
  </si>
  <si>
    <t>2019-07-16</t>
  </si>
  <si>
    <t>2019-07-22</t>
  </si>
  <si>
    <t>2019-07-17</t>
  </si>
  <si>
    <t>2019-07-15</t>
  </si>
  <si>
    <t>2019-07-26</t>
  </si>
  <si>
    <t>2019-07-24</t>
  </si>
  <si>
    <t>2019-07-31</t>
  </si>
  <si>
    <t>업무협의</t>
  </si>
  <si>
    <t>업무협력 방안 논의</t>
  </si>
  <si>
    <t>2019-08-01</t>
  </si>
  <si>
    <t>2019-07-30</t>
  </si>
  <si>
    <t>2019-07-29</t>
  </si>
  <si>
    <t>2019-07-23</t>
  </si>
  <si>
    <t>공무원연금매점</t>
  </si>
  <si>
    <t>교원 초청 간담회</t>
  </si>
  <si>
    <t>2019-08-02</t>
  </si>
  <si>
    <t>원 발전방안 협의</t>
  </si>
  <si>
    <t>2019-08-08</t>
  </si>
  <si>
    <t>학부 담당직원 간담회</t>
  </si>
  <si>
    <t>2019-08-13</t>
  </si>
  <si>
    <t>2019-08-14</t>
  </si>
  <si>
    <t>2019-08-19</t>
  </si>
  <si>
    <t>2019-08-22</t>
  </si>
  <si>
    <t>2019-08-26</t>
  </si>
  <si>
    <t>부서업무 협의</t>
  </si>
  <si>
    <t>2019-08-27</t>
  </si>
  <si>
    <t>2019-08-30</t>
  </si>
  <si>
    <t>2019-09-04</t>
  </si>
  <si>
    <t>원 발전방향 논의</t>
  </si>
  <si>
    <t>2019-09-06</t>
  </si>
  <si>
    <t>업무추진사항 논의</t>
  </si>
  <si>
    <t>2019-09-09</t>
  </si>
  <si>
    <t>2019-09-10</t>
  </si>
  <si>
    <t>2019-09-11</t>
  </si>
  <si>
    <t>2019-09-16</t>
  </si>
  <si>
    <t>원 운영방안 논의</t>
  </si>
  <si>
    <t>2019-09-17</t>
  </si>
  <si>
    <t>2019-09-25</t>
  </si>
  <si>
    <t>2019-09-26</t>
  </si>
  <si>
    <t>2019-09-27</t>
  </si>
  <si>
    <t>정육점</t>
  </si>
  <si>
    <t>2019-10-02</t>
  </si>
  <si>
    <t>2019-10-10</t>
  </si>
  <si>
    <t>2019-10-15</t>
  </si>
  <si>
    <t>2019-10-17</t>
  </si>
  <si>
    <t>2019-10-21</t>
  </si>
  <si>
    <t>2019-10-23</t>
  </si>
  <si>
    <t>2019-10-24</t>
  </si>
  <si>
    <t>2019-10-25</t>
  </si>
  <si>
    <t>2019-10-31</t>
  </si>
  <si>
    <t>2019-11-05</t>
  </si>
  <si>
    <t>2019-11-06</t>
  </si>
  <si>
    <t>현안사항 논의</t>
  </si>
  <si>
    <t>2019-11-08</t>
  </si>
  <si>
    <t>2019-11-14</t>
  </si>
  <si>
    <t>2019-11-20</t>
  </si>
  <si>
    <t>2019-12-02</t>
  </si>
  <si>
    <t>2019-12-16</t>
  </si>
  <si>
    <t>2019-12-19</t>
  </si>
  <si>
    <t>2019-12-23</t>
  </si>
  <si>
    <t>처장단 오찬간담회</t>
  </si>
  <si>
    <t>2019-12-24</t>
  </si>
  <si>
    <t>부서 업무추진 간담회</t>
  </si>
  <si>
    <t>학부 운영방향 논의</t>
  </si>
  <si>
    <t>연구원 간담회</t>
  </si>
  <si>
    <t>직원 초청 간담회</t>
  </si>
  <si>
    <t>직원 초청 간담회</t>
  </si>
  <si>
    <t>학부 담당직원 간담회</t>
  </si>
  <si>
    <t>교직원과의 간담회</t>
  </si>
  <si>
    <t>유관기관 업무협의</t>
  </si>
  <si>
    <t>처장회의</t>
  </si>
  <si>
    <t>유관기관 업무협의</t>
  </si>
  <si>
    <t>처장회의</t>
  </si>
  <si>
    <t>유관기관 업무협의</t>
  </si>
  <si>
    <t>유관기관 업무협의</t>
  </si>
  <si>
    <t>유관기관 업무협의</t>
  </si>
  <si>
    <t>교원 초청 간담회</t>
  </si>
  <si>
    <t>처장회의</t>
  </si>
  <si>
    <t>처장회의</t>
  </si>
  <si>
    <t>유관기관 업무협의</t>
  </si>
  <si>
    <t>직원과의 오찬 간담회</t>
  </si>
  <si>
    <t>처장회의</t>
  </si>
  <si>
    <t>처장회의</t>
  </si>
  <si>
    <t>유관기관 업무협의</t>
  </si>
  <si>
    <t>처장회의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</si>
</sst>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 horizontal="left" vertical="center" shrinkToFit="1"/>
    </xf>
    <xf numFmtId="49" fontId="46" fillId="0" borderId="0" xfId="0" applyNumberFormat="1" applyFont="1" applyBorder="1" applyAlignment="1">
      <alignment horizontal="left" vertical="center" shrinkToFit="1"/>
    </xf>
    <xf numFmtId="3" fontId="46" fillId="0" borderId="0" xfId="0" applyNumberFormat="1" applyFont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18" fontId="6" fillId="33" borderId="17" xfId="50" applyNumberFormat="1" applyFont="1" applyFill="1" applyBorder="1" applyAlignment="1">
      <alignment horizontal="right" vertical="center"/>
    </xf>
    <xf numFmtId="220" fontId="6" fillId="0" borderId="17" xfId="48" applyNumberFormat="1" applyFont="1" applyFill="1" applyBorder="1" applyAlignment="1">
      <alignment horizontal="center" vertical="center" shrinkToFit="1"/>
    </xf>
    <xf numFmtId="218" fontId="6" fillId="35" borderId="17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220" fontId="6" fillId="0" borderId="0" xfId="0" applyNumberFormat="1" applyFont="1" applyAlignment="1">
      <alignment horizontal="right"/>
    </xf>
    <xf numFmtId="220" fontId="5" fillId="34" borderId="21" xfId="0" applyNumberFormat="1" applyFont="1" applyFill="1" applyBorder="1" applyAlignment="1">
      <alignment horizontal="center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47" fillId="0" borderId="22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176" fontId="6" fillId="33" borderId="28" xfId="0" applyNumberFormat="1" applyFont="1" applyFill="1" applyBorder="1" applyAlignment="1">
      <alignment horizontal="center" vertical="center"/>
    </xf>
    <xf numFmtId="176" fontId="6" fillId="33" borderId="29" xfId="0" applyNumberFormat="1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horizontal="center" vertical="center"/>
    </xf>
    <xf numFmtId="179" fontId="5" fillId="34" borderId="21" xfId="0" applyNumberFormat="1" applyFont="1" applyFill="1" applyBorder="1" applyAlignment="1">
      <alignment horizontal="center" vertical="center"/>
    </xf>
    <xf numFmtId="179" fontId="47" fillId="0" borderId="11" xfId="0" applyNumberFormat="1" applyFont="1" applyBorder="1" applyAlignment="1" quotePrefix="1">
      <alignment horizontal="right" vertical="center"/>
    </xf>
    <xf numFmtId="179" fontId="47" fillId="0" borderId="31" xfId="0" applyNumberFormat="1" applyFont="1" applyBorder="1" applyAlignment="1" quotePrefix="1">
      <alignment horizontal="right" vertical="center"/>
    </xf>
    <xf numFmtId="179" fontId="47" fillId="0" borderId="21" xfId="0" applyNumberFormat="1" applyFont="1" applyBorder="1" applyAlignment="1" quotePrefix="1">
      <alignment horizontal="right" vertical="center"/>
    </xf>
    <xf numFmtId="179" fontId="5" fillId="34" borderId="13" xfId="0" applyNumberFormat="1" applyFont="1" applyFill="1" applyBorder="1" applyAlignment="1">
      <alignment horizontal="center" vertical="center"/>
    </xf>
    <xf numFmtId="179" fontId="5" fillId="35" borderId="11" xfId="0" applyNumberFormat="1" applyFont="1" applyFill="1" applyBorder="1" applyAlignment="1">
      <alignment vertical="center"/>
    </xf>
    <xf numFmtId="179" fontId="6" fillId="0" borderId="11" xfId="48" applyNumberFormat="1" applyFont="1" applyFill="1" applyBorder="1" applyAlignment="1">
      <alignment horizontal="right" vertical="center"/>
    </xf>
    <xf numFmtId="179" fontId="5" fillId="33" borderId="11" xfId="50" applyNumberFormat="1" applyFont="1" applyFill="1" applyBorder="1" applyAlignment="1">
      <alignment horizontal="right" vertical="center"/>
    </xf>
    <xf numFmtId="179" fontId="5" fillId="33" borderId="18" xfId="50" applyNumberFormat="1" applyFont="1" applyFill="1" applyBorder="1" applyAlignment="1">
      <alignment horizontal="right" vertical="center"/>
    </xf>
    <xf numFmtId="179" fontId="5" fillId="33" borderId="21" xfId="51" applyNumberFormat="1" applyFont="1" applyFill="1" applyBorder="1" applyAlignment="1">
      <alignment horizontal="right" vertical="center"/>
    </xf>
    <xf numFmtId="179" fontId="47" fillId="0" borderId="15" xfId="0" applyNumberFormat="1" applyFont="1" applyBorder="1" applyAlignment="1" quotePrefix="1">
      <alignment horizontal="right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218" fontId="6" fillId="33" borderId="35" xfId="51" applyNumberFormat="1" applyFont="1" applyFill="1" applyBorder="1" applyAlignment="1">
      <alignment horizontal="center" vertical="center"/>
    </xf>
    <xf numFmtId="218" fontId="6" fillId="33" borderId="36" xfId="51" applyNumberFormat="1" applyFont="1" applyFill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218" fontId="47" fillId="0" borderId="35" xfId="0" applyNumberFormat="1" applyFont="1" applyBorder="1" applyAlignment="1" quotePrefix="1">
      <alignment horizontal="center" vertical="center"/>
    </xf>
    <xf numFmtId="218" fontId="47" fillId="0" borderId="36" xfId="0" applyNumberFormat="1" applyFont="1" applyBorder="1" applyAlignment="1" quotePrefix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47" fillId="0" borderId="42" xfId="0" applyFont="1" applyBorder="1" applyAlignment="1">
      <alignment horizontal="left" vertical="center"/>
    </xf>
    <xf numFmtId="0" fontId="47" fillId="0" borderId="31" xfId="0" applyFont="1" applyBorder="1" applyAlignment="1" quotePrefix="1">
      <alignment horizontal="left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21" xfId="0" applyFont="1" applyFill="1" applyBorder="1" applyAlignment="1" quotePrefix="1">
      <alignment horizontal="center" vertical="center"/>
    </xf>
    <xf numFmtId="0" fontId="47" fillId="0" borderId="4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46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3"/>
  <sheetViews>
    <sheetView tabSelected="1" zoomScalePageLayoutView="0" workbookViewId="0" topLeftCell="A1">
      <selection activeCell="A4" sqref="A4:C4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43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21</v>
      </c>
      <c r="B3" s="84"/>
      <c r="C3" s="84"/>
      <c r="D3" s="40"/>
      <c r="E3" s="6"/>
    </row>
    <row r="4" spans="1:6" ht="19.5" customHeight="1">
      <c r="A4" s="85" t="s">
        <v>22</v>
      </c>
      <c r="B4" s="86"/>
      <c r="C4" s="87"/>
      <c r="D4" s="41" t="s">
        <v>23</v>
      </c>
      <c r="E4" s="88" t="s">
        <v>24</v>
      </c>
      <c r="F4" s="89"/>
    </row>
    <row r="5" spans="1:6" ht="19.5" customHeight="1">
      <c r="A5" s="74" t="s">
        <v>44</v>
      </c>
      <c r="B5" s="45" t="s">
        <v>28</v>
      </c>
      <c r="C5" s="46"/>
      <c r="D5" s="55">
        <f>'7월 '!D5</f>
        <v>2569845</v>
      </c>
      <c r="E5" s="65" t="s">
        <v>25</v>
      </c>
      <c r="F5" s="66"/>
    </row>
    <row r="6" spans="1:6" ht="19.5" customHeight="1">
      <c r="A6" s="75"/>
      <c r="B6" s="47" t="s">
        <v>29</v>
      </c>
      <c r="C6" s="50"/>
      <c r="D6" s="55">
        <f>'7월 '!D6</f>
        <v>0</v>
      </c>
      <c r="E6" s="67" t="s">
        <v>25</v>
      </c>
      <c r="F6" s="68"/>
    </row>
    <row r="7" spans="1:6" ht="19.5" customHeight="1">
      <c r="A7" s="75"/>
      <c r="B7" s="48" t="s">
        <v>30</v>
      </c>
      <c r="C7" s="49"/>
      <c r="D7" s="55">
        <f>'7월 '!D7</f>
        <v>0</v>
      </c>
      <c r="E7" s="79"/>
      <c r="F7" s="80"/>
    </row>
    <row r="8" spans="1:6" ht="19.5" customHeight="1">
      <c r="A8" s="76"/>
      <c r="B8" s="52" t="s">
        <v>26</v>
      </c>
      <c r="C8" s="51"/>
      <c r="D8" s="63">
        <f>SUM(D5:D7)</f>
        <v>2569845</v>
      </c>
      <c r="E8" s="69"/>
      <c r="F8" s="70"/>
    </row>
    <row r="9" spans="1:6" ht="19.5" customHeight="1">
      <c r="A9" s="74" t="s">
        <v>45</v>
      </c>
      <c r="B9" s="45" t="s">
        <v>28</v>
      </c>
      <c r="C9" s="46"/>
      <c r="D9" s="64">
        <f>8월!D5</f>
        <v>1567700</v>
      </c>
      <c r="E9" s="65" t="s">
        <v>25</v>
      </c>
      <c r="F9" s="66"/>
    </row>
    <row r="10" spans="1:6" ht="19.5" customHeight="1">
      <c r="A10" s="75"/>
      <c r="B10" s="47" t="s">
        <v>29</v>
      </c>
      <c r="C10" s="50"/>
      <c r="D10" s="64">
        <f>8월!D6</f>
        <v>0</v>
      </c>
      <c r="E10" s="67" t="s">
        <v>25</v>
      </c>
      <c r="F10" s="68"/>
    </row>
    <row r="11" spans="1:6" ht="19.5" customHeight="1">
      <c r="A11" s="75"/>
      <c r="B11" s="48" t="s">
        <v>30</v>
      </c>
      <c r="C11" s="49"/>
      <c r="D11" s="64">
        <f>8월!D7</f>
        <v>0</v>
      </c>
      <c r="E11" s="79"/>
      <c r="F11" s="80"/>
    </row>
    <row r="12" spans="1:6" ht="19.5" customHeight="1">
      <c r="A12" s="76"/>
      <c r="B12" s="53" t="s">
        <v>26</v>
      </c>
      <c r="C12" s="51"/>
      <c r="D12" s="63">
        <f>SUM(D9:D11)</f>
        <v>1567700</v>
      </c>
      <c r="E12" s="69"/>
      <c r="F12" s="70"/>
    </row>
    <row r="13" spans="1:6" ht="19.5" customHeight="1">
      <c r="A13" s="74" t="s">
        <v>46</v>
      </c>
      <c r="B13" s="45" t="s">
        <v>28</v>
      </c>
      <c r="C13" s="46"/>
      <c r="D13" s="64">
        <f>9월!D5</f>
        <v>1211000</v>
      </c>
      <c r="E13" s="65" t="s">
        <v>25</v>
      </c>
      <c r="F13" s="66"/>
    </row>
    <row r="14" spans="1:6" ht="19.5" customHeight="1">
      <c r="A14" s="75"/>
      <c r="B14" s="47" t="s">
        <v>29</v>
      </c>
      <c r="C14" s="50"/>
      <c r="D14" s="64">
        <f>9월!D6</f>
        <v>0</v>
      </c>
      <c r="E14" s="67" t="s">
        <v>25</v>
      </c>
      <c r="F14" s="68"/>
    </row>
    <row r="15" spans="1:6" ht="19.5" customHeight="1">
      <c r="A15" s="75"/>
      <c r="B15" s="48" t="s">
        <v>30</v>
      </c>
      <c r="C15" s="49"/>
      <c r="D15" s="64">
        <f>9월!D7</f>
        <v>0</v>
      </c>
      <c r="E15" s="79"/>
      <c r="F15" s="80"/>
    </row>
    <row r="16" spans="1:6" ht="19.5" customHeight="1">
      <c r="A16" s="76"/>
      <c r="B16" s="53" t="s">
        <v>26</v>
      </c>
      <c r="C16" s="51"/>
      <c r="D16" s="63">
        <f>SUM(D13:D15)</f>
        <v>1211000</v>
      </c>
      <c r="E16" s="69"/>
      <c r="F16" s="70"/>
    </row>
    <row r="17" spans="1:6" ht="19.5" customHeight="1">
      <c r="A17" s="74" t="s">
        <v>47</v>
      </c>
      <c r="B17" s="45" t="s">
        <v>28</v>
      </c>
      <c r="C17" s="46"/>
      <c r="D17" s="64">
        <f>'10월'!D5</f>
        <v>727240</v>
      </c>
      <c r="E17" s="65" t="s">
        <v>25</v>
      </c>
      <c r="F17" s="66"/>
    </row>
    <row r="18" spans="1:6" ht="19.5" customHeight="1">
      <c r="A18" s="75"/>
      <c r="B18" s="47" t="s">
        <v>29</v>
      </c>
      <c r="C18" s="50"/>
      <c r="D18" s="64">
        <f>'10월'!D6</f>
        <v>0</v>
      </c>
      <c r="E18" s="67" t="s">
        <v>25</v>
      </c>
      <c r="F18" s="68"/>
    </row>
    <row r="19" spans="1:6" ht="19.5" customHeight="1">
      <c r="A19" s="75"/>
      <c r="B19" s="48" t="s">
        <v>30</v>
      </c>
      <c r="C19" s="49"/>
      <c r="D19" s="64">
        <f>'10월'!D7</f>
        <v>0</v>
      </c>
      <c r="E19" s="79"/>
      <c r="F19" s="80"/>
    </row>
    <row r="20" spans="1:6" ht="19.5" customHeight="1">
      <c r="A20" s="76"/>
      <c r="B20" s="53" t="s">
        <v>26</v>
      </c>
      <c r="C20" s="51"/>
      <c r="D20" s="63">
        <f>SUM(D17:D19)</f>
        <v>727240</v>
      </c>
      <c r="E20" s="69"/>
      <c r="F20" s="70"/>
    </row>
    <row r="21" spans="1:6" ht="19.5" customHeight="1">
      <c r="A21" s="74" t="s">
        <v>48</v>
      </c>
      <c r="B21" s="45" t="s">
        <v>28</v>
      </c>
      <c r="C21" s="46"/>
      <c r="D21" s="64">
        <f>'11월'!D5</f>
        <v>810480</v>
      </c>
      <c r="E21" s="65" t="s">
        <v>25</v>
      </c>
      <c r="F21" s="66"/>
    </row>
    <row r="22" spans="1:6" ht="19.5" customHeight="1">
      <c r="A22" s="75"/>
      <c r="B22" s="47" t="s">
        <v>29</v>
      </c>
      <c r="C22" s="50"/>
      <c r="D22" s="64">
        <f>'11월'!D6</f>
        <v>0</v>
      </c>
      <c r="E22" s="67" t="s">
        <v>25</v>
      </c>
      <c r="F22" s="68"/>
    </row>
    <row r="23" spans="1:6" ht="19.5" customHeight="1">
      <c r="A23" s="75"/>
      <c r="B23" s="48" t="s">
        <v>30</v>
      </c>
      <c r="C23" s="49"/>
      <c r="D23" s="64">
        <f>'11월'!D7</f>
        <v>0</v>
      </c>
      <c r="E23" s="79"/>
      <c r="F23" s="80"/>
    </row>
    <row r="24" spans="1:6" ht="19.5" customHeight="1">
      <c r="A24" s="76"/>
      <c r="B24" s="53" t="s">
        <v>26</v>
      </c>
      <c r="C24" s="51"/>
      <c r="D24" s="63">
        <f>SUM(D21:D23)</f>
        <v>810480</v>
      </c>
      <c r="E24" s="69"/>
      <c r="F24" s="70"/>
    </row>
    <row r="25" spans="1:6" ht="19.5" customHeight="1">
      <c r="A25" s="74" t="s">
        <v>49</v>
      </c>
      <c r="B25" s="45" t="s">
        <v>28</v>
      </c>
      <c r="C25" s="46"/>
      <c r="D25" s="64">
        <f>'12월'!D5</f>
        <v>345235</v>
      </c>
      <c r="E25" s="65" t="s">
        <v>25</v>
      </c>
      <c r="F25" s="66"/>
    </row>
    <row r="26" spans="1:6" ht="19.5" customHeight="1">
      <c r="A26" s="75"/>
      <c r="B26" s="47" t="s">
        <v>29</v>
      </c>
      <c r="C26" s="50"/>
      <c r="D26" s="64">
        <f>'12월'!D6</f>
        <v>0</v>
      </c>
      <c r="E26" s="67" t="s">
        <v>25</v>
      </c>
      <c r="F26" s="68"/>
    </row>
    <row r="27" spans="1:6" ht="19.5" customHeight="1">
      <c r="A27" s="75"/>
      <c r="B27" s="48" t="s">
        <v>30</v>
      </c>
      <c r="C27" s="49"/>
      <c r="D27" s="64">
        <f>'12월'!D7</f>
        <v>0</v>
      </c>
      <c r="E27" s="79"/>
      <c r="F27" s="80"/>
    </row>
    <row r="28" spans="1:6" ht="19.5" customHeight="1">
      <c r="A28" s="76"/>
      <c r="B28" s="53" t="s">
        <v>26</v>
      </c>
      <c r="C28" s="51"/>
      <c r="D28" s="63">
        <f>SUM(D25:D27)</f>
        <v>345235</v>
      </c>
      <c r="E28" s="69"/>
      <c r="F28" s="70"/>
    </row>
    <row r="29" spans="1:6" s="12" customFormat="1" ht="30.75" customHeight="1">
      <c r="A29" s="71" t="s">
        <v>27</v>
      </c>
      <c r="B29" s="72"/>
      <c r="C29" s="73"/>
      <c r="D29" s="57">
        <f>SUM(D8,D12,D16,D20,D24,D28)</f>
        <v>7231500</v>
      </c>
      <c r="E29" s="77"/>
      <c r="F29" s="78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</sheetData>
  <sheetProtection/>
  <mergeCells count="36">
    <mergeCell ref="E14:F14"/>
    <mergeCell ref="E15:F15"/>
    <mergeCell ref="E6:F6"/>
    <mergeCell ref="E7:F7"/>
    <mergeCell ref="A1:F1"/>
    <mergeCell ref="A3:C3"/>
    <mergeCell ref="A4:C4"/>
    <mergeCell ref="E4:F4"/>
    <mergeCell ref="E5:F5"/>
    <mergeCell ref="A5:A8"/>
    <mergeCell ref="E12:F12"/>
    <mergeCell ref="E13:F13"/>
    <mergeCell ref="E8:F8"/>
    <mergeCell ref="E9:F9"/>
    <mergeCell ref="E10:F10"/>
    <mergeCell ref="E11:F11"/>
    <mergeCell ref="E29:F29"/>
    <mergeCell ref="E17:F17"/>
    <mergeCell ref="E18:F18"/>
    <mergeCell ref="E19:F19"/>
    <mergeCell ref="E20:F20"/>
    <mergeCell ref="E27:F27"/>
    <mergeCell ref="E28:F28"/>
    <mergeCell ref="E26:F26"/>
    <mergeCell ref="E23:F23"/>
    <mergeCell ref="E24:F24"/>
    <mergeCell ref="E21:F21"/>
    <mergeCell ref="E22:F22"/>
    <mergeCell ref="E25:F25"/>
    <mergeCell ref="E16:F16"/>
    <mergeCell ref="A29:C29"/>
    <mergeCell ref="A9:A12"/>
    <mergeCell ref="A13:A16"/>
    <mergeCell ref="A17:A20"/>
    <mergeCell ref="A21:A24"/>
    <mergeCell ref="A25:A2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zoomScalePageLayoutView="0" workbookViewId="0" topLeftCell="A7">
      <selection activeCell="A41" sqref="A41"/>
    </sheetView>
  </sheetViews>
  <sheetFormatPr defaultColWidth="8.88671875" defaultRowHeight="13.5"/>
  <cols>
    <col min="1" max="1" width="17.10546875" style="1" customWidth="1"/>
    <col min="2" max="2" width="10.77734375" style="1" bestFit="1" customWidth="1"/>
    <col min="3" max="3" width="26.10546875" style="1" customWidth="1"/>
    <col min="4" max="4" width="12.77734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50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54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D36</f>
        <v>2569845</v>
      </c>
      <c r="E5" s="65" t="s">
        <v>11</v>
      </c>
      <c r="F5" s="66"/>
    </row>
    <row r="6" spans="1:6" ht="19.5" customHeight="1">
      <c r="A6" s="98" t="s">
        <v>18</v>
      </c>
      <c r="B6" s="99"/>
      <c r="C6" s="99"/>
      <c r="D6" s="56">
        <f>D38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D39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2569845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39"/>
      <c r="D12" s="59">
        <v>0</v>
      </c>
      <c r="E12" s="33"/>
      <c r="F12" s="15"/>
    </row>
    <row r="13" spans="1:6" s="12" customFormat="1" ht="19.5" customHeight="1">
      <c r="A13" s="92" t="s">
        <v>14</v>
      </c>
      <c r="B13" s="29" t="s">
        <v>56</v>
      </c>
      <c r="C13" s="27" t="s">
        <v>35</v>
      </c>
      <c r="D13" s="60">
        <v>50000</v>
      </c>
      <c r="E13" s="32" t="s">
        <v>31</v>
      </c>
      <c r="F13" s="15"/>
    </row>
    <row r="14" spans="1:6" s="12" customFormat="1" ht="19.5" customHeight="1">
      <c r="A14" s="93"/>
      <c r="B14" s="29" t="s">
        <v>56</v>
      </c>
      <c r="C14" s="27" t="s">
        <v>134</v>
      </c>
      <c r="D14" s="60">
        <v>39000</v>
      </c>
      <c r="E14" s="32" t="s">
        <v>36</v>
      </c>
      <c r="F14" s="15"/>
    </row>
    <row r="15" spans="1:6" s="12" customFormat="1" ht="19.5" customHeight="1">
      <c r="A15" s="93"/>
      <c r="B15" s="29" t="s">
        <v>58</v>
      </c>
      <c r="C15" s="27" t="s">
        <v>131</v>
      </c>
      <c r="D15" s="60">
        <v>54000</v>
      </c>
      <c r="E15" s="32" t="s">
        <v>40</v>
      </c>
      <c r="F15" s="15"/>
    </row>
    <row r="16" spans="1:6" s="12" customFormat="1" ht="19.5" customHeight="1">
      <c r="A16" s="93"/>
      <c r="B16" s="29" t="s">
        <v>57</v>
      </c>
      <c r="C16" s="27" t="s">
        <v>123</v>
      </c>
      <c r="D16" s="60">
        <v>725000</v>
      </c>
      <c r="E16" s="32" t="s">
        <v>39</v>
      </c>
      <c r="F16" s="15"/>
    </row>
    <row r="17" spans="1:6" s="12" customFormat="1" ht="19.5" customHeight="1">
      <c r="A17" s="93"/>
      <c r="B17" s="29" t="s">
        <v>59</v>
      </c>
      <c r="C17" s="27" t="s">
        <v>35</v>
      </c>
      <c r="D17" s="60">
        <v>98000</v>
      </c>
      <c r="E17" s="32" t="s">
        <v>31</v>
      </c>
      <c r="F17" s="15"/>
    </row>
    <row r="18" spans="1:6" s="12" customFormat="1" ht="19.5" customHeight="1">
      <c r="A18" s="93"/>
      <c r="B18" s="29" t="s">
        <v>60</v>
      </c>
      <c r="C18" s="27" t="s">
        <v>34</v>
      </c>
      <c r="D18" s="60">
        <v>180000</v>
      </c>
      <c r="E18" s="32" t="s">
        <v>31</v>
      </c>
      <c r="F18" s="15"/>
    </row>
    <row r="19" spans="1:6" s="12" customFormat="1" ht="19.5" customHeight="1">
      <c r="A19" s="93"/>
      <c r="B19" s="29" t="s">
        <v>64</v>
      </c>
      <c r="C19" s="27" t="s">
        <v>124</v>
      </c>
      <c r="D19" s="60">
        <v>174000</v>
      </c>
      <c r="E19" s="32" t="s">
        <v>31</v>
      </c>
      <c r="F19" s="15"/>
    </row>
    <row r="20" spans="1:6" s="12" customFormat="1" ht="19.5" customHeight="1">
      <c r="A20" s="93"/>
      <c r="B20" s="29" t="s">
        <v>61</v>
      </c>
      <c r="C20" s="27" t="s">
        <v>131</v>
      </c>
      <c r="D20" s="60">
        <v>75900</v>
      </c>
      <c r="E20" s="32" t="s">
        <v>40</v>
      </c>
      <c r="F20" s="15"/>
    </row>
    <row r="21" spans="1:6" s="12" customFormat="1" ht="19.5" customHeight="1">
      <c r="A21" s="93"/>
      <c r="B21" s="29" t="s">
        <v>61</v>
      </c>
      <c r="C21" s="27" t="s">
        <v>68</v>
      </c>
      <c r="D21" s="60">
        <v>80000</v>
      </c>
      <c r="E21" s="32" t="s">
        <v>37</v>
      </c>
      <c r="F21" s="15"/>
    </row>
    <row r="22" spans="1:6" s="12" customFormat="1" ht="19.5" customHeight="1">
      <c r="A22" s="93"/>
      <c r="B22" s="29" t="s">
        <v>63</v>
      </c>
      <c r="C22" s="27" t="s">
        <v>69</v>
      </c>
      <c r="D22" s="60">
        <v>53000</v>
      </c>
      <c r="E22" s="32" t="s">
        <v>31</v>
      </c>
      <c r="F22" s="15"/>
    </row>
    <row r="23" spans="1:6" s="12" customFormat="1" ht="19.5" customHeight="1">
      <c r="A23" s="93"/>
      <c r="B23" s="29" t="s">
        <v>62</v>
      </c>
      <c r="C23" s="27" t="s">
        <v>68</v>
      </c>
      <c r="D23" s="60">
        <v>40000</v>
      </c>
      <c r="E23" s="32" t="s">
        <v>37</v>
      </c>
      <c r="F23" s="15"/>
    </row>
    <row r="24" spans="1:6" s="12" customFormat="1" ht="19.5" customHeight="1">
      <c r="A24" s="93"/>
      <c r="B24" s="29" t="s">
        <v>73</v>
      </c>
      <c r="C24" s="27" t="s">
        <v>135</v>
      </c>
      <c r="D24" s="60">
        <v>34000</v>
      </c>
      <c r="E24" s="32" t="s">
        <v>39</v>
      </c>
      <c r="F24" s="15"/>
    </row>
    <row r="25" spans="1:6" s="12" customFormat="1" ht="19.5" customHeight="1">
      <c r="A25" s="93"/>
      <c r="B25" s="29" t="s">
        <v>73</v>
      </c>
      <c r="C25" s="27" t="s">
        <v>68</v>
      </c>
      <c r="D25" s="60">
        <v>19200</v>
      </c>
      <c r="E25" s="32" t="s">
        <v>74</v>
      </c>
      <c r="F25" s="15"/>
    </row>
    <row r="26" spans="1:6" s="12" customFormat="1" ht="19.5" customHeight="1">
      <c r="A26" s="93"/>
      <c r="B26" s="29" t="s">
        <v>73</v>
      </c>
      <c r="C26" s="27" t="s">
        <v>68</v>
      </c>
      <c r="D26" s="60">
        <v>15300</v>
      </c>
      <c r="E26" s="32" t="s">
        <v>32</v>
      </c>
      <c r="F26" s="15"/>
    </row>
    <row r="27" spans="1:6" s="12" customFormat="1" ht="19.5" customHeight="1">
      <c r="A27" s="93"/>
      <c r="B27" s="29" t="s">
        <v>73</v>
      </c>
      <c r="C27" s="27" t="s">
        <v>68</v>
      </c>
      <c r="D27" s="60">
        <v>10400</v>
      </c>
      <c r="E27" s="32" t="s">
        <v>74</v>
      </c>
      <c r="F27" s="15"/>
    </row>
    <row r="28" spans="1:6" s="12" customFormat="1" ht="19.5" customHeight="1">
      <c r="A28" s="93"/>
      <c r="B28" s="29" t="s">
        <v>66</v>
      </c>
      <c r="C28" s="27" t="s">
        <v>133</v>
      </c>
      <c r="D28" s="60">
        <v>39800</v>
      </c>
      <c r="E28" s="32" t="s">
        <v>40</v>
      </c>
      <c r="F28" s="15"/>
    </row>
    <row r="29" spans="1:6" s="12" customFormat="1" ht="19.5" customHeight="1">
      <c r="A29" s="93"/>
      <c r="B29" s="29" t="s">
        <v>65</v>
      </c>
      <c r="C29" s="27" t="s">
        <v>125</v>
      </c>
      <c r="D29" s="60">
        <v>240000</v>
      </c>
      <c r="E29" s="32" t="s">
        <v>37</v>
      </c>
      <c r="F29" s="15"/>
    </row>
    <row r="30" spans="1:6" s="12" customFormat="1" ht="19.5" customHeight="1">
      <c r="A30" s="93"/>
      <c r="B30" s="29" t="s">
        <v>72</v>
      </c>
      <c r="C30" s="27" t="s">
        <v>42</v>
      </c>
      <c r="D30" s="60">
        <v>45000</v>
      </c>
      <c r="E30" s="32" t="s">
        <v>31</v>
      </c>
      <c r="F30" s="15"/>
    </row>
    <row r="31" spans="1:6" s="12" customFormat="1" ht="19.5" customHeight="1">
      <c r="A31" s="93"/>
      <c r="B31" s="29" t="s">
        <v>72</v>
      </c>
      <c r="C31" s="27" t="s">
        <v>126</v>
      </c>
      <c r="D31" s="60">
        <v>23500</v>
      </c>
      <c r="E31" s="32" t="s">
        <v>39</v>
      </c>
      <c r="F31" s="15"/>
    </row>
    <row r="32" spans="1:6" s="12" customFormat="1" ht="19.5" customHeight="1">
      <c r="A32" s="93"/>
      <c r="B32" s="29" t="s">
        <v>72</v>
      </c>
      <c r="C32" s="27" t="s">
        <v>127</v>
      </c>
      <c r="D32" s="60">
        <v>53000</v>
      </c>
      <c r="E32" s="32" t="s">
        <v>39</v>
      </c>
      <c r="F32" s="15"/>
    </row>
    <row r="33" spans="1:6" s="12" customFormat="1" ht="19.5" customHeight="1">
      <c r="A33" s="93"/>
      <c r="B33" s="29" t="s">
        <v>71</v>
      </c>
      <c r="C33" s="27" t="s">
        <v>134</v>
      </c>
      <c r="D33" s="60">
        <v>39700</v>
      </c>
      <c r="E33" s="32" t="s">
        <v>40</v>
      </c>
      <c r="F33" s="15"/>
    </row>
    <row r="34" spans="1:6" s="12" customFormat="1" ht="19.5" customHeight="1">
      <c r="A34" s="93"/>
      <c r="B34" s="29" t="s">
        <v>71</v>
      </c>
      <c r="C34" s="27" t="s">
        <v>75</v>
      </c>
      <c r="D34" s="60">
        <v>367000</v>
      </c>
      <c r="E34" s="32" t="s">
        <v>32</v>
      </c>
      <c r="F34" s="15"/>
    </row>
    <row r="35" spans="1:6" s="12" customFormat="1" ht="19.5" customHeight="1">
      <c r="A35" s="93"/>
      <c r="B35" s="29" t="s">
        <v>67</v>
      </c>
      <c r="C35" s="27" t="s">
        <v>136</v>
      </c>
      <c r="D35" s="60">
        <v>114045</v>
      </c>
      <c r="E35" s="32" t="s">
        <v>36</v>
      </c>
      <c r="F35" s="15"/>
    </row>
    <row r="36" spans="1:6" s="12" customFormat="1" ht="19.5" customHeight="1">
      <c r="A36" s="94"/>
      <c r="B36" s="22" t="s">
        <v>7</v>
      </c>
      <c r="C36" s="26"/>
      <c r="D36" s="61">
        <f>SUM(D13:D35)</f>
        <v>2569845</v>
      </c>
      <c r="E36" s="31"/>
      <c r="F36" s="15"/>
    </row>
    <row r="37" spans="1:6" s="12" customFormat="1" ht="19.5" customHeight="1">
      <c r="A37" s="95" t="s">
        <v>20</v>
      </c>
      <c r="B37" s="29"/>
      <c r="C37" s="27"/>
      <c r="D37" s="60"/>
      <c r="E37" s="32"/>
      <c r="F37" s="28"/>
    </row>
    <row r="38" spans="1:6" s="12" customFormat="1" ht="19.5" customHeight="1">
      <c r="A38" s="96"/>
      <c r="B38" s="22" t="s">
        <v>7</v>
      </c>
      <c r="C38" s="26"/>
      <c r="D38" s="61">
        <f>SUM(D37:D37)</f>
        <v>0</v>
      </c>
      <c r="E38" s="31"/>
      <c r="F38" s="15"/>
    </row>
    <row r="39" spans="1:6" s="12" customFormat="1" ht="19.5" customHeight="1">
      <c r="A39" s="92" t="s">
        <v>17</v>
      </c>
      <c r="B39" s="29"/>
      <c r="C39" s="38"/>
      <c r="D39" s="60"/>
      <c r="E39" s="32"/>
      <c r="F39" s="15"/>
    </row>
    <row r="40" spans="1:6" s="12" customFormat="1" ht="19.5" customHeight="1">
      <c r="A40" s="97"/>
      <c r="B40" s="34" t="s">
        <v>7</v>
      </c>
      <c r="C40" s="35"/>
      <c r="D40" s="62">
        <f>SUM(D39)</f>
        <v>0</v>
      </c>
      <c r="E40" s="36"/>
      <c r="F40" s="37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  <row r="246" spans="4:5" s="12" customFormat="1" ht="12">
      <c r="D246" s="42"/>
      <c r="E246" s="13"/>
    </row>
    <row r="247" spans="4:5" s="12" customFormat="1" ht="12">
      <c r="D247" s="42"/>
      <c r="E247" s="13"/>
    </row>
    <row r="248" spans="4:5" s="12" customFormat="1" ht="12">
      <c r="D248" s="42"/>
      <c r="E248" s="13"/>
    </row>
    <row r="249" spans="4:5" s="12" customFormat="1" ht="12">
      <c r="D249" s="42"/>
      <c r="E249" s="13"/>
    </row>
    <row r="250" spans="4:5" s="12" customFormat="1" ht="12">
      <c r="D250" s="42"/>
      <c r="E250" s="13"/>
    </row>
    <row r="251" spans="4:5" s="12" customFormat="1" ht="12">
      <c r="D251" s="42"/>
      <c r="E251" s="13"/>
    </row>
    <row r="252" spans="4:5" s="12" customFormat="1" ht="12">
      <c r="D252" s="42"/>
      <c r="E252" s="13"/>
    </row>
    <row r="253" spans="4:5" s="12" customFormat="1" ht="12">
      <c r="D253" s="42"/>
      <c r="E253" s="13"/>
    </row>
    <row r="254" spans="4:5" s="12" customFormat="1" ht="12">
      <c r="D254" s="42"/>
      <c r="E254" s="13"/>
    </row>
    <row r="255" spans="4:5" s="12" customFormat="1" ht="12">
      <c r="D255" s="42"/>
      <c r="E255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36"/>
    <mergeCell ref="A37:A38"/>
    <mergeCell ref="A39:A40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9"/>
  <sheetViews>
    <sheetView zoomScalePageLayoutView="0" workbookViewId="0" topLeftCell="A1">
      <selection activeCell="A32" sqref="A32:A33"/>
    </sheetView>
  </sheetViews>
  <sheetFormatPr defaultColWidth="8.88671875" defaultRowHeight="13.5"/>
  <cols>
    <col min="1" max="1" width="17.2148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51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D29</f>
        <v>1567700</v>
      </c>
      <c r="E5" s="65" t="s">
        <v>11</v>
      </c>
      <c r="F5" s="66"/>
    </row>
    <row r="6" spans="1:6" ht="19.5" customHeight="1">
      <c r="A6" s="98" t="s">
        <v>18</v>
      </c>
      <c r="B6" s="99"/>
      <c r="C6" s="99"/>
      <c r="D6" s="56">
        <f>D31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D32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1567700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44"/>
      <c r="D12" s="59">
        <f>D29+D31+D33</f>
        <v>1567700</v>
      </c>
      <c r="E12" s="33"/>
      <c r="F12" s="15"/>
    </row>
    <row r="13" spans="1:6" s="12" customFormat="1" ht="19.5" customHeight="1">
      <c r="A13" s="92" t="s">
        <v>14</v>
      </c>
      <c r="B13" s="29" t="s">
        <v>70</v>
      </c>
      <c r="C13" s="27" t="s">
        <v>138</v>
      </c>
      <c r="D13" s="60">
        <v>54000</v>
      </c>
      <c r="E13" s="32" t="s">
        <v>40</v>
      </c>
      <c r="F13" s="15"/>
    </row>
    <row r="14" spans="1:6" s="12" customFormat="1" ht="19.5" customHeight="1">
      <c r="A14" s="93"/>
      <c r="B14" s="29" t="s">
        <v>70</v>
      </c>
      <c r="C14" s="27" t="s">
        <v>38</v>
      </c>
      <c r="D14" s="60">
        <v>180000</v>
      </c>
      <c r="E14" s="32" t="s">
        <v>31</v>
      </c>
      <c r="F14" s="15"/>
    </row>
    <row r="15" spans="1:6" s="12" customFormat="1" ht="19.5" customHeight="1">
      <c r="A15" s="93"/>
      <c r="B15" s="29" t="s">
        <v>76</v>
      </c>
      <c r="C15" s="27" t="s">
        <v>77</v>
      </c>
      <c r="D15" s="60">
        <v>216000</v>
      </c>
      <c r="E15" s="32" t="s">
        <v>31</v>
      </c>
      <c r="F15" s="15"/>
    </row>
    <row r="16" spans="1:6" s="12" customFormat="1" ht="19.5" customHeight="1">
      <c r="A16" s="93"/>
      <c r="B16" s="29" t="s">
        <v>78</v>
      </c>
      <c r="C16" s="27" t="s">
        <v>128</v>
      </c>
      <c r="D16" s="60">
        <v>36000</v>
      </c>
      <c r="E16" s="32" t="s">
        <v>31</v>
      </c>
      <c r="F16" s="15"/>
    </row>
    <row r="17" spans="1:6" s="12" customFormat="1" ht="19.5" customHeight="1">
      <c r="A17" s="93"/>
      <c r="B17" s="29" t="s">
        <v>78</v>
      </c>
      <c r="C17" s="27" t="s">
        <v>79</v>
      </c>
      <c r="D17" s="60">
        <v>145000</v>
      </c>
      <c r="E17" s="32" t="s">
        <v>31</v>
      </c>
      <c r="F17" s="15"/>
    </row>
    <row r="18" spans="1:6" s="12" customFormat="1" ht="19.5" customHeight="1">
      <c r="A18" s="93"/>
      <c r="B18" s="29" t="s">
        <v>78</v>
      </c>
      <c r="C18" s="27" t="s">
        <v>35</v>
      </c>
      <c r="D18" s="60">
        <v>5100</v>
      </c>
      <c r="E18" s="32" t="s">
        <v>32</v>
      </c>
      <c r="F18" s="15"/>
    </row>
    <row r="19" spans="1:6" s="12" customFormat="1" ht="19.5" customHeight="1">
      <c r="A19" s="93"/>
      <c r="B19" s="29" t="s">
        <v>80</v>
      </c>
      <c r="C19" s="27" t="s">
        <v>137</v>
      </c>
      <c r="D19" s="60">
        <v>150000</v>
      </c>
      <c r="E19" s="32" t="s">
        <v>39</v>
      </c>
      <c r="F19" s="15"/>
    </row>
    <row r="20" spans="1:6" s="12" customFormat="1" ht="19.5" customHeight="1">
      <c r="A20" s="93"/>
      <c r="B20" s="29" t="s">
        <v>80</v>
      </c>
      <c r="C20" s="27" t="s">
        <v>139</v>
      </c>
      <c r="D20" s="60">
        <v>54000</v>
      </c>
      <c r="E20" s="32" t="s">
        <v>40</v>
      </c>
      <c r="F20" s="15"/>
    </row>
    <row r="21" spans="1:6" s="12" customFormat="1" ht="19.5" customHeight="1">
      <c r="A21" s="93"/>
      <c r="B21" s="29" t="s">
        <v>81</v>
      </c>
      <c r="C21" s="27" t="s">
        <v>68</v>
      </c>
      <c r="D21" s="60">
        <v>53000</v>
      </c>
      <c r="E21" s="32" t="s">
        <v>31</v>
      </c>
      <c r="F21" s="15"/>
    </row>
    <row r="22" spans="1:6" s="12" customFormat="1" ht="19.5" customHeight="1">
      <c r="A22" s="93"/>
      <c r="B22" s="29" t="s">
        <v>82</v>
      </c>
      <c r="C22" s="27" t="s">
        <v>34</v>
      </c>
      <c r="D22" s="60">
        <v>255000</v>
      </c>
      <c r="E22" s="32" t="s">
        <v>31</v>
      </c>
      <c r="F22" s="15"/>
    </row>
    <row r="23" spans="1:6" s="12" customFormat="1" ht="19.5" customHeight="1">
      <c r="A23" s="93"/>
      <c r="B23" s="29" t="s">
        <v>83</v>
      </c>
      <c r="C23" s="27" t="s">
        <v>41</v>
      </c>
      <c r="D23" s="60">
        <v>33600</v>
      </c>
      <c r="E23" s="32" t="s">
        <v>33</v>
      </c>
      <c r="F23" s="15"/>
    </row>
    <row r="24" spans="1:6" s="12" customFormat="1" ht="19.5" customHeight="1">
      <c r="A24" s="93"/>
      <c r="B24" s="29" t="s">
        <v>84</v>
      </c>
      <c r="C24" s="27" t="s">
        <v>85</v>
      </c>
      <c r="D24" s="60">
        <v>100000</v>
      </c>
      <c r="E24" s="32" t="s">
        <v>37</v>
      </c>
      <c r="F24" s="15"/>
    </row>
    <row r="25" spans="1:6" s="12" customFormat="1" ht="19.5" customHeight="1">
      <c r="A25" s="93"/>
      <c r="B25" s="29" t="s">
        <v>84</v>
      </c>
      <c r="C25" s="27" t="s">
        <v>138</v>
      </c>
      <c r="D25" s="60">
        <v>27000</v>
      </c>
      <c r="E25" s="32" t="s">
        <v>40</v>
      </c>
      <c r="F25" s="15"/>
    </row>
    <row r="26" spans="1:6" s="12" customFormat="1" ht="19.5" customHeight="1">
      <c r="A26" s="93"/>
      <c r="B26" s="29" t="s">
        <v>86</v>
      </c>
      <c r="C26" s="27" t="s">
        <v>34</v>
      </c>
      <c r="D26" s="60">
        <v>160000</v>
      </c>
      <c r="E26" s="32" t="s">
        <v>32</v>
      </c>
      <c r="F26" s="15"/>
    </row>
    <row r="27" spans="1:6" s="12" customFormat="1" ht="19.5" customHeight="1">
      <c r="A27" s="93"/>
      <c r="B27" s="29" t="s">
        <v>86</v>
      </c>
      <c r="C27" s="27" t="s">
        <v>134</v>
      </c>
      <c r="D27" s="60">
        <v>45000</v>
      </c>
      <c r="E27" s="32" t="s">
        <v>33</v>
      </c>
      <c r="F27" s="15"/>
    </row>
    <row r="28" spans="1:6" s="12" customFormat="1" ht="19.5" customHeight="1">
      <c r="A28" s="93"/>
      <c r="B28" s="29" t="s">
        <v>87</v>
      </c>
      <c r="C28" s="27" t="s">
        <v>140</v>
      </c>
      <c r="D28" s="60">
        <v>54000</v>
      </c>
      <c r="E28" s="32" t="s">
        <v>40</v>
      </c>
      <c r="F28" s="15"/>
    </row>
    <row r="29" spans="1:6" s="12" customFormat="1" ht="19.5" customHeight="1">
      <c r="A29" s="94"/>
      <c r="B29" s="22" t="s">
        <v>7</v>
      </c>
      <c r="C29" s="26"/>
      <c r="D29" s="61">
        <f>SUM(D13:D28)</f>
        <v>1567700</v>
      </c>
      <c r="E29" s="31"/>
      <c r="F29" s="15"/>
    </row>
    <row r="30" spans="1:6" s="12" customFormat="1" ht="19.5" customHeight="1">
      <c r="A30" s="95" t="s">
        <v>20</v>
      </c>
      <c r="B30" s="29"/>
      <c r="C30" s="27"/>
      <c r="D30" s="60"/>
      <c r="E30" s="32"/>
      <c r="F30" s="28"/>
    </row>
    <row r="31" spans="1:6" s="12" customFormat="1" ht="19.5" customHeight="1">
      <c r="A31" s="96"/>
      <c r="B31" s="22" t="s">
        <v>7</v>
      </c>
      <c r="C31" s="26"/>
      <c r="D31" s="61">
        <f>SUM(D30:D30)</f>
        <v>0</v>
      </c>
      <c r="E31" s="31"/>
      <c r="F31" s="15"/>
    </row>
    <row r="32" spans="1:6" s="12" customFormat="1" ht="19.5" customHeight="1">
      <c r="A32" s="92" t="s">
        <v>17</v>
      </c>
      <c r="B32" s="29"/>
      <c r="C32" s="38"/>
      <c r="D32" s="60"/>
      <c r="E32" s="32"/>
      <c r="F32" s="15"/>
    </row>
    <row r="33" spans="1:6" s="12" customFormat="1" ht="19.5" customHeight="1">
      <c r="A33" s="97"/>
      <c r="B33" s="34" t="s">
        <v>7</v>
      </c>
      <c r="C33" s="35"/>
      <c r="D33" s="62">
        <f>SUM(D32)</f>
        <v>0</v>
      </c>
      <c r="E33" s="36"/>
      <c r="F33" s="37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  <row r="246" spans="4:5" s="12" customFormat="1" ht="12">
      <c r="D246" s="42"/>
      <c r="E246" s="13"/>
    </row>
    <row r="247" spans="4:5" s="12" customFormat="1" ht="12">
      <c r="D247" s="42"/>
      <c r="E247" s="13"/>
    </row>
    <row r="248" spans="4:5" s="12" customFormat="1" ht="12">
      <c r="D248" s="42"/>
      <c r="E248" s="13"/>
    </row>
    <row r="249" spans="4:5" s="12" customFormat="1" ht="12">
      <c r="D249" s="42"/>
      <c r="E249" s="13"/>
    </row>
  </sheetData>
  <sheetProtection/>
  <mergeCells count="17">
    <mergeCell ref="A12:B12"/>
    <mergeCell ref="A13:A29"/>
    <mergeCell ref="A30:A31"/>
    <mergeCell ref="A32:A33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zoomScalePageLayoutView="0" workbookViewId="0" topLeftCell="A7">
      <selection activeCell="C61" sqref="C61"/>
    </sheetView>
  </sheetViews>
  <sheetFormatPr defaultColWidth="8.88671875" defaultRowHeight="13.5"/>
  <cols>
    <col min="1" max="1" width="17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52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D25</f>
        <v>1211000</v>
      </c>
      <c r="E5" s="65" t="s">
        <v>11</v>
      </c>
      <c r="F5" s="66"/>
    </row>
    <row r="6" spans="1:6" ht="19.5" customHeight="1">
      <c r="A6" s="98" t="s">
        <v>18</v>
      </c>
      <c r="B6" s="99"/>
      <c r="C6" s="99"/>
      <c r="D6" s="56">
        <f>D27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D28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1211000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44"/>
      <c r="D12" s="59">
        <f>D25+D27+D29</f>
        <v>1211000</v>
      </c>
      <c r="E12" s="33"/>
      <c r="F12" s="15"/>
    </row>
    <row r="13" spans="1:6" s="12" customFormat="1" ht="19.5" customHeight="1">
      <c r="A13" s="92" t="s">
        <v>14</v>
      </c>
      <c r="B13" s="29" t="s">
        <v>88</v>
      </c>
      <c r="C13" s="27" t="s">
        <v>89</v>
      </c>
      <c r="D13" s="60">
        <v>90000</v>
      </c>
      <c r="E13" s="32" t="s">
        <v>37</v>
      </c>
      <c r="F13" s="15"/>
    </row>
    <row r="14" spans="1:6" s="12" customFormat="1" ht="19.5" customHeight="1">
      <c r="A14" s="93"/>
      <c r="B14" s="29" t="s">
        <v>90</v>
      </c>
      <c r="C14" s="27" t="s">
        <v>91</v>
      </c>
      <c r="D14" s="60">
        <v>40000</v>
      </c>
      <c r="E14" s="32" t="s">
        <v>31</v>
      </c>
      <c r="F14" s="15"/>
    </row>
    <row r="15" spans="1:6" s="12" customFormat="1" ht="19.5" customHeight="1">
      <c r="A15" s="93"/>
      <c r="B15" s="29" t="s">
        <v>92</v>
      </c>
      <c r="C15" s="27" t="s">
        <v>138</v>
      </c>
      <c r="D15" s="60">
        <v>54000</v>
      </c>
      <c r="E15" s="32" t="s">
        <v>40</v>
      </c>
      <c r="F15" s="15"/>
    </row>
    <row r="16" spans="1:6" s="12" customFormat="1" ht="19.5" customHeight="1">
      <c r="A16" s="93"/>
      <c r="B16" s="29" t="s">
        <v>93</v>
      </c>
      <c r="C16" s="27" t="s">
        <v>141</v>
      </c>
      <c r="D16" s="60">
        <v>210000</v>
      </c>
      <c r="E16" s="32" t="s">
        <v>39</v>
      </c>
      <c r="F16" s="15"/>
    </row>
    <row r="17" spans="1:6" s="12" customFormat="1" ht="19.5" customHeight="1">
      <c r="A17" s="93"/>
      <c r="B17" s="29" t="s">
        <v>94</v>
      </c>
      <c r="C17" s="27" t="s">
        <v>68</v>
      </c>
      <c r="D17" s="60">
        <v>40000</v>
      </c>
      <c r="E17" s="32" t="s">
        <v>37</v>
      </c>
      <c r="F17" s="15"/>
    </row>
    <row r="18" spans="1:6" s="12" customFormat="1" ht="19.5" customHeight="1">
      <c r="A18" s="93"/>
      <c r="B18" s="29" t="s">
        <v>95</v>
      </c>
      <c r="C18" s="27" t="s">
        <v>96</v>
      </c>
      <c r="D18" s="60">
        <v>60000</v>
      </c>
      <c r="E18" s="32" t="s">
        <v>37</v>
      </c>
      <c r="F18" s="15"/>
    </row>
    <row r="19" spans="1:6" s="12" customFormat="1" ht="19.5" customHeight="1">
      <c r="A19" s="93"/>
      <c r="B19" s="29" t="s">
        <v>95</v>
      </c>
      <c r="C19" s="27" t="s">
        <v>34</v>
      </c>
      <c r="D19" s="60">
        <v>246000</v>
      </c>
      <c r="E19" s="32" t="s">
        <v>31</v>
      </c>
      <c r="F19" s="15"/>
    </row>
    <row r="20" spans="1:6" s="12" customFormat="1" ht="19.5" customHeight="1">
      <c r="A20" s="93"/>
      <c r="B20" s="29" t="s">
        <v>97</v>
      </c>
      <c r="C20" s="27" t="s">
        <v>42</v>
      </c>
      <c r="D20" s="60">
        <v>145000</v>
      </c>
      <c r="E20" s="32" t="s">
        <v>31</v>
      </c>
      <c r="F20" s="15"/>
    </row>
    <row r="21" spans="1:6" s="12" customFormat="1" ht="19.5" customHeight="1">
      <c r="A21" s="93"/>
      <c r="B21" s="29" t="s">
        <v>98</v>
      </c>
      <c r="C21" s="27" t="s">
        <v>127</v>
      </c>
      <c r="D21" s="60">
        <v>153000</v>
      </c>
      <c r="E21" s="32" t="s">
        <v>31</v>
      </c>
      <c r="F21" s="15"/>
    </row>
    <row r="22" spans="1:6" s="12" customFormat="1" ht="19.5" customHeight="1">
      <c r="A22" s="93"/>
      <c r="B22" s="29" t="s">
        <v>99</v>
      </c>
      <c r="C22" s="27" t="s">
        <v>142</v>
      </c>
      <c r="D22" s="60">
        <v>54000</v>
      </c>
      <c r="E22" s="32" t="s">
        <v>40</v>
      </c>
      <c r="F22" s="15"/>
    </row>
    <row r="23" spans="1:6" s="12" customFormat="1" ht="19.5" customHeight="1">
      <c r="A23" s="93"/>
      <c r="B23" s="29">
        <v>43732</v>
      </c>
      <c r="C23" s="27" t="s">
        <v>42</v>
      </c>
      <c r="D23" s="60">
        <v>95000</v>
      </c>
      <c r="E23" s="32" t="s">
        <v>101</v>
      </c>
      <c r="F23" s="15"/>
    </row>
    <row r="24" spans="1:6" s="12" customFormat="1" ht="19.5" customHeight="1">
      <c r="A24" s="93"/>
      <c r="B24" s="29" t="s">
        <v>100</v>
      </c>
      <c r="C24" s="27" t="s">
        <v>134</v>
      </c>
      <c r="D24" s="60">
        <v>24000</v>
      </c>
      <c r="E24" s="32" t="s">
        <v>40</v>
      </c>
      <c r="F24" s="15"/>
    </row>
    <row r="25" spans="1:6" s="12" customFormat="1" ht="19.5" customHeight="1">
      <c r="A25" s="94"/>
      <c r="B25" s="22" t="s">
        <v>7</v>
      </c>
      <c r="C25" s="26"/>
      <c r="D25" s="61">
        <f>SUM(D13:D24)</f>
        <v>1211000</v>
      </c>
      <c r="E25" s="31"/>
      <c r="F25" s="15"/>
    </row>
    <row r="26" spans="1:6" s="12" customFormat="1" ht="19.5" customHeight="1">
      <c r="A26" s="95" t="s">
        <v>20</v>
      </c>
      <c r="B26" s="29"/>
      <c r="C26" s="27"/>
      <c r="D26" s="60"/>
      <c r="E26" s="32"/>
      <c r="F26" s="28"/>
    </row>
    <row r="27" spans="1:6" s="12" customFormat="1" ht="19.5" customHeight="1">
      <c r="A27" s="96"/>
      <c r="B27" s="22" t="s">
        <v>7</v>
      </c>
      <c r="C27" s="26"/>
      <c r="D27" s="61">
        <f>SUM(D26:D26)</f>
        <v>0</v>
      </c>
      <c r="E27" s="31"/>
      <c r="F27" s="15"/>
    </row>
    <row r="28" spans="1:6" s="12" customFormat="1" ht="19.5" customHeight="1">
      <c r="A28" s="92" t="s">
        <v>17</v>
      </c>
      <c r="B28" s="29"/>
      <c r="C28" s="38"/>
      <c r="D28" s="60"/>
      <c r="E28" s="32"/>
      <c r="F28" s="15"/>
    </row>
    <row r="29" spans="1:6" s="12" customFormat="1" ht="19.5" customHeight="1">
      <c r="A29" s="97"/>
      <c r="B29" s="34" t="s">
        <v>7</v>
      </c>
      <c r="C29" s="35"/>
      <c r="D29" s="62">
        <f>SUM(D28)</f>
        <v>0</v>
      </c>
      <c r="E29" s="36"/>
      <c r="F29" s="37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</sheetData>
  <sheetProtection/>
  <mergeCells count="17">
    <mergeCell ref="A12:B12"/>
    <mergeCell ref="A13:A25"/>
    <mergeCell ref="A26:A27"/>
    <mergeCell ref="A28:A29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zoomScalePageLayoutView="0" workbookViewId="0" topLeftCell="A1">
      <selection activeCell="B25" sqref="B25"/>
    </sheetView>
  </sheetViews>
  <sheetFormatPr defaultColWidth="8.88671875" defaultRowHeight="13.5"/>
  <cols>
    <col min="1" max="1" width="17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53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D24</f>
        <v>727240</v>
      </c>
      <c r="E5" s="65" t="s">
        <v>11</v>
      </c>
      <c r="F5" s="66"/>
    </row>
    <row r="6" spans="1:6" ht="19.5" customHeight="1">
      <c r="A6" s="98" t="s">
        <v>18</v>
      </c>
      <c r="B6" s="99"/>
      <c r="C6" s="99"/>
      <c r="D6" s="56">
        <f>D26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D27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727240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44"/>
      <c r="D12" s="59">
        <f>D24+D26+D28</f>
        <v>727240</v>
      </c>
      <c r="E12" s="33"/>
      <c r="F12" s="15"/>
    </row>
    <row r="13" spans="1:6" s="12" customFormat="1" ht="19.5" customHeight="1">
      <c r="A13" s="92" t="s">
        <v>14</v>
      </c>
      <c r="B13" s="29" t="s">
        <v>102</v>
      </c>
      <c r="C13" s="27" t="s">
        <v>138</v>
      </c>
      <c r="D13" s="60">
        <v>27000</v>
      </c>
      <c r="E13" s="32" t="s">
        <v>40</v>
      </c>
      <c r="F13" s="15"/>
    </row>
    <row r="14" spans="1:6" s="12" customFormat="1" ht="19.5" customHeight="1">
      <c r="A14" s="93"/>
      <c r="B14" s="29" t="s">
        <v>103</v>
      </c>
      <c r="C14" s="27" t="s">
        <v>134</v>
      </c>
      <c r="D14" s="60">
        <v>27000</v>
      </c>
      <c r="E14" s="32" t="s">
        <v>40</v>
      </c>
      <c r="F14" s="15"/>
    </row>
    <row r="15" spans="1:6" s="12" customFormat="1" ht="19.5" customHeight="1">
      <c r="A15" s="93"/>
      <c r="B15" s="29" t="s">
        <v>104</v>
      </c>
      <c r="C15" s="27" t="s">
        <v>143</v>
      </c>
      <c r="D15" s="60">
        <v>41440</v>
      </c>
      <c r="E15" s="32" t="s">
        <v>36</v>
      </c>
      <c r="F15" s="15"/>
    </row>
    <row r="16" spans="1:6" s="12" customFormat="1" ht="19.5" customHeight="1">
      <c r="A16" s="93"/>
      <c r="B16" s="29" t="s">
        <v>105</v>
      </c>
      <c r="C16" s="27" t="s">
        <v>69</v>
      </c>
      <c r="D16" s="60">
        <v>120000</v>
      </c>
      <c r="E16" s="32" t="s">
        <v>37</v>
      </c>
      <c r="F16" s="15"/>
    </row>
    <row r="17" spans="1:6" s="12" customFormat="1" ht="19.5" customHeight="1">
      <c r="A17" s="93"/>
      <c r="B17" s="29" t="s">
        <v>106</v>
      </c>
      <c r="C17" s="27" t="s">
        <v>144</v>
      </c>
      <c r="D17" s="60">
        <v>90000</v>
      </c>
      <c r="E17" s="32" t="s">
        <v>32</v>
      </c>
      <c r="F17" s="15"/>
    </row>
    <row r="18" spans="1:6" s="12" customFormat="1" ht="19.5" customHeight="1">
      <c r="A18" s="93"/>
      <c r="B18" s="29" t="s">
        <v>106</v>
      </c>
      <c r="C18" s="27" t="s">
        <v>35</v>
      </c>
      <c r="D18" s="60">
        <v>30000</v>
      </c>
      <c r="E18" s="32" t="s">
        <v>31</v>
      </c>
      <c r="F18" s="15"/>
    </row>
    <row r="19" spans="1:6" s="12" customFormat="1" ht="19.5" customHeight="1">
      <c r="A19" s="93"/>
      <c r="B19" s="29" t="s">
        <v>107</v>
      </c>
      <c r="C19" s="27" t="s">
        <v>35</v>
      </c>
      <c r="D19" s="60">
        <v>89500</v>
      </c>
      <c r="E19" s="32" t="s">
        <v>32</v>
      </c>
      <c r="F19" s="15"/>
    </row>
    <row r="20" spans="1:6" s="12" customFormat="1" ht="19.5" customHeight="1">
      <c r="A20" s="93"/>
      <c r="B20" s="29" t="s">
        <v>108</v>
      </c>
      <c r="C20" s="27" t="s">
        <v>91</v>
      </c>
      <c r="D20" s="60">
        <v>50000</v>
      </c>
      <c r="E20" s="32" t="s">
        <v>31</v>
      </c>
      <c r="F20" s="15"/>
    </row>
    <row r="21" spans="1:6" s="12" customFormat="1" ht="19.5" customHeight="1">
      <c r="A21" s="93"/>
      <c r="B21" s="29" t="s">
        <v>109</v>
      </c>
      <c r="C21" s="27" t="s">
        <v>138</v>
      </c>
      <c r="D21" s="60">
        <v>47000</v>
      </c>
      <c r="E21" s="32" t="s">
        <v>33</v>
      </c>
      <c r="F21" s="15"/>
    </row>
    <row r="22" spans="1:6" s="12" customFormat="1" ht="19.5" customHeight="1">
      <c r="A22" s="93"/>
      <c r="B22" s="29" t="s">
        <v>109</v>
      </c>
      <c r="C22" s="27" t="s">
        <v>143</v>
      </c>
      <c r="D22" s="60">
        <v>54000</v>
      </c>
      <c r="E22" s="32" t="s">
        <v>40</v>
      </c>
      <c r="F22" s="15"/>
    </row>
    <row r="23" spans="1:6" s="12" customFormat="1" ht="19.5" customHeight="1">
      <c r="A23" s="93"/>
      <c r="B23" s="29" t="s">
        <v>110</v>
      </c>
      <c r="C23" s="27" t="s">
        <v>134</v>
      </c>
      <c r="D23" s="60">
        <v>151300</v>
      </c>
      <c r="E23" s="32" t="s">
        <v>36</v>
      </c>
      <c r="F23" s="15"/>
    </row>
    <row r="24" spans="1:6" s="12" customFormat="1" ht="19.5" customHeight="1">
      <c r="A24" s="94"/>
      <c r="B24" s="22" t="s">
        <v>7</v>
      </c>
      <c r="C24" s="26"/>
      <c r="D24" s="61">
        <f>SUM(D13:D23)</f>
        <v>727240</v>
      </c>
      <c r="E24" s="31"/>
      <c r="F24" s="15"/>
    </row>
    <row r="25" spans="1:6" s="12" customFormat="1" ht="19.5" customHeight="1">
      <c r="A25" s="95" t="s">
        <v>20</v>
      </c>
      <c r="B25" s="29"/>
      <c r="C25" s="27"/>
      <c r="D25" s="60"/>
      <c r="E25" s="32"/>
      <c r="F25" s="28"/>
    </row>
    <row r="26" spans="1:6" s="12" customFormat="1" ht="19.5" customHeight="1">
      <c r="A26" s="96"/>
      <c r="B26" s="22" t="s">
        <v>7</v>
      </c>
      <c r="C26" s="26"/>
      <c r="D26" s="61">
        <f>SUM(D25:D25)</f>
        <v>0</v>
      </c>
      <c r="E26" s="31"/>
      <c r="F26" s="15"/>
    </row>
    <row r="27" spans="1:6" s="12" customFormat="1" ht="19.5" customHeight="1">
      <c r="A27" s="92" t="s">
        <v>17</v>
      </c>
      <c r="B27" s="29"/>
      <c r="C27" s="38"/>
      <c r="D27" s="60"/>
      <c r="E27" s="32"/>
      <c r="F27" s="15"/>
    </row>
    <row r="28" spans="1:6" s="12" customFormat="1" ht="19.5" customHeight="1">
      <c r="A28" s="97"/>
      <c r="B28" s="34" t="s">
        <v>7</v>
      </c>
      <c r="C28" s="35"/>
      <c r="D28" s="62">
        <f>SUM(D27)</f>
        <v>0</v>
      </c>
      <c r="E28" s="36"/>
      <c r="F28" s="37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</sheetData>
  <sheetProtection/>
  <mergeCells count="17">
    <mergeCell ref="A12:B12"/>
    <mergeCell ref="A13:A24"/>
    <mergeCell ref="A25:A26"/>
    <mergeCell ref="A27:A28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zoomScalePageLayoutView="0" workbookViewId="0" topLeftCell="A1">
      <selection activeCell="C30" sqref="C30"/>
    </sheetView>
  </sheetViews>
  <sheetFormatPr defaultColWidth="8.88671875" defaultRowHeight="13.5"/>
  <cols>
    <col min="1" max="1" width="17.88671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54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D20</f>
        <v>810480</v>
      </c>
      <c r="E5" s="65" t="s">
        <v>11</v>
      </c>
      <c r="F5" s="66"/>
    </row>
    <row r="6" spans="1:6" ht="19.5" customHeight="1">
      <c r="A6" s="98" t="s">
        <v>18</v>
      </c>
      <c r="B6" s="99"/>
      <c r="C6" s="99"/>
      <c r="D6" s="56">
        <f>D22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D23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810480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44"/>
      <c r="D12" s="59">
        <f>D20+D22+D24</f>
        <v>810480</v>
      </c>
      <c r="E12" s="33"/>
      <c r="F12" s="15"/>
    </row>
    <row r="13" spans="1:6" s="12" customFormat="1" ht="19.5" customHeight="1">
      <c r="A13" s="92" t="s">
        <v>14</v>
      </c>
      <c r="B13" s="29" t="s">
        <v>111</v>
      </c>
      <c r="C13" s="27" t="s">
        <v>130</v>
      </c>
      <c r="D13" s="60">
        <v>46520</v>
      </c>
      <c r="E13" s="32" t="s">
        <v>36</v>
      </c>
      <c r="F13" s="15"/>
    </row>
    <row r="14" spans="1:6" s="12" customFormat="1" ht="19.5" customHeight="1">
      <c r="A14" s="93"/>
      <c r="B14" s="29" t="s">
        <v>112</v>
      </c>
      <c r="C14" s="27" t="s">
        <v>113</v>
      </c>
      <c r="D14" s="60">
        <v>61500</v>
      </c>
      <c r="E14" s="32" t="s">
        <v>31</v>
      </c>
      <c r="F14" s="15"/>
    </row>
    <row r="15" spans="1:6" s="12" customFormat="1" ht="19.5" customHeight="1">
      <c r="A15" s="93"/>
      <c r="B15" s="29" t="s">
        <v>114</v>
      </c>
      <c r="C15" s="27" t="s">
        <v>35</v>
      </c>
      <c r="D15" s="60">
        <v>32500</v>
      </c>
      <c r="E15" s="32" t="s">
        <v>33</v>
      </c>
      <c r="F15" s="15"/>
    </row>
    <row r="16" spans="1:6" s="12" customFormat="1" ht="19.5" customHeight="1">
      <c r="A16" s="93"/>
      <c r="B16" s="29" t="s">
        <v>115</v>
      </c>
      <c r="C16" s="27" t="s">
        <v>129</v>
      </c>
      <c r="D16" s="60">
        <v>450000</v>
      </c>
      <c r="E16" s="32" t="s">
        <v>31</v>
      </c>
      <c r="F16" s="15"/>
    </row>
    <row r="17" spans="1:6" s="12" customFormat="1" ht="19.5" customHeight="1">
      <c r="A17" s="93"/>
      <c r="B17" s="29" t="s">
        <v>116</v>
      </c>
      <c r="C17" s="27" t="s">
        <v>131</v>
      </c>
      <c r="D17" s="60">
        <v>79960</v>
      </c>
      <c r="E17" s="32" t="s">
        <v>36</v>
      </c>
      <c r="F17" s="15"/>
    </row>
    <row r="18" spans="1:6" s="12" customFormat="1" ht="19.5" customHeight="1">
      <c r="A18" s="93"/>
      <c r="B18" s="29" t="s">
        <v>116</v>
      </c>
      <c r="C18" s="27" t="s">
        <v>132</v>
      </c>
      <c r="D18" s="60">
        <v>59000</v>
      </c>
      <c r="E18" s="32" t="s">
        <v>32</v>
      </c>
      <c r="F18" s="15"/>
    </row>
    <row r="19" spans="1:6" s="12" customFormat="1" ht="19.5" customHeight="1">
      <c r="A19" s="93"/>
      <c r="B19" s="29" t="s">
        <v>116</v>
      </c>
      <c r="C19" s="27" t="s">
        <v>130</v>
      </c>
      <c r="D19" s="60">
        <v>81000</v>
      </c>
      <c r="E19" s="32" t="s">
        <v>40</v>
      </c>
      <c r="F19" s="15"/>
    </row>
    <row r="20" spans="1:6" s="12" customFormat="1" ht="19.5" customHeight="1">
      <c r="A20" s="94"/>
      <c r="B20" s="22" t="s">
        <v>7</v>
      </c>
      <c r="C20" s="26"/>
      <c r="D20" s="61">
        <f>SUM(D13:D19)</f>
        <v>810480</v>
      </c>
      <c r="E20" s="31"/>
      <c r="F20" s="15"/>
    </row>
    <row r="21" spans="1:6" s="12" customFormat="1" ht="19.5" customHeight="1">
      <c r="A21" s="95" t="s">
        <v>20</v>
      </c>
      <c r="B21" s="29"/>
      <c r="C21" s="27"/>
      <c r="D21" s="60"/>
      <c r="E21" s="32"/>
      <c r="F21" s="28"/>
    </row>
    <row r="22" spans="1:6" s="12" customFormat="1" ht="19.5" customHeight="1">
      <c r="A22" s="96"/>
      <c r="B22" s="22" t="s">
        <v>7</v>
      </c>
      <c r="C22" s="26"/>
      <c r="D22" s="61">
        <f>SUM(D21:D21)</f>
        <v>0</v>
      </c>
      <c r="E22" s="31"/>
      <c r="F22" s="15"/>
    </row>
    <row r="23" spans="1:6" s="12" customFormat="1" ht="19.5" customHeight="1">
      <c r="A23" s="92" t="s">
        <v>17</v>
      </c>
      <c r="B23" s="29"/>
      <c r="C23" s="38"/>
      <c r="D23" s="60"/>
      <c r="E23" s="32"/>
      <c r="F23" s="15"/>
    </row>
    <row r="24" spans="1:6" s="12" customFormat="1" ht="19.5" customHeight="1">
      <c r="A24" s="97"/>
      <c r="B24" s="34" t="s">
        <v>7</v>
      </c>
      <c r="C24" s="35"/>
      <c r="D24" s="62">
        <f>SUM(D23)</f>
        <v>0</v>
      </c>
      <c r="E24" s="36"/>
      <c r="F24" s="37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</sheetData>
  <sheetProtection/>
  <mergeCells count="17">
    <mergeCell ref="A12:B12"/>
    <mergeCell ref="A13:A20"/>
    <mergeCell ref="A21:A22"/>
    <mergeCell ref="A23:A24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4"/>
  <sheetViews>
    <sheetView zoomScalePageLayoutView="0" workbookViewId="0" topLeftCell="A1">
      <selection activeCell="C40" sqref="C40"/>
    </sheetView>
  </sheetViews>
  <sheetFormatPr defaultColWidth="8.88671875" defaultRowHeight="13.5"/>
  <cols>
    <col min="1" max="1" width="18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55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D18</f>
        <v>345235</v>
      </c>
      <c r="E5" s="65" t="s">
        <v>11</v>
      </c>
      <c r="F5" s="66"/>
    </row>
    <row r="6" spans="1:6" ht="19.5" customHeight="1">
      <c r="A6" s="98" t="s">
        <v>19</v>
      </c>
      <c r="B6" s="99"/>
      <c r="C6" s="99"/>
      <c r="D6" s="56">
        <f>D20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D21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345235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44"/>
      <c r="D12" s="59">
        <f>D18+D20+D22</f>
        <v>345235</v>
      </c>
      <c r="E12" s="33"/>
      <c r="F12" s="15"/>
    </row>
    <row r="13" spans="1:6" s="12" customFormat="1" ht="19.5" customHeight="1">
      <c r="A13" s="92" t="s">
        <v>14</v>
      </c>
      <c r="B13" s="29" t="s">
        <v>117</v>
      </c>
      <c r="C13" s="27" t="s">
        <v>134</v>
      </c>
      <c r="D13" s="60">
        <v>43460</v>
      </c>
      <c r="E13" s="32" t="s">
        <v>36</v>
      </c>
      <c r="F13" s="15"/>
    </row>
    <row r="14" spans="1:6" s="12" customFormat="1" ht="19.5" customHeight="1">
      <c r="A14" s="93"/>
      <c r="B14" s="29" t="s">
        <v>118</v>
      </c>
      <c r="C14" s="27" t="s">
        <v>145</v>
      </c>
      <c r="D14" s="60">
        <v>28000</v>
      </c>
      <c r="E14" s="32" t="s">
        <v>33</v>
      </c>
      <c r="F14" s="15"/>
    </row>
    <row r="15" spans="1:6" s="12" customFormat="1" ht="19.5" customHeight="1">
      <c r="A15" s="93"/>
      <c r="B15" s="29" t="s">
        <v>119</v>
      </c>
      <c r="C15" s="27" t="s">
        <v>138</v>
      </c>
      <c r="D15" s="60">
        <v>43200</v>
      </c>
      <c r="E15" s="32" t="s">
        <v>40</v>
      </c>
      <c r="F15" s="15"/>
    </row>
    <row r="16" spans="1:6" s="12" customFormat="1" ht="19.5" customHeight="1">
      <c r="A16" s="93"/>
      <c r="B16" s="29" t="s">
        <v>120</v>
      </c>
      <c r="C16" s="27" t="s">
        <v>121</v>
      </c>
      <c r="D16" s="60">
        <v>90000</v>
      </c>
      <c r="E16" s="32" t="s">
        <v>31</v>
      </c>
      <c r="F16" s="15"/>
    </row>
    <row r="17" spans="1:6" s="12" customFormat="1" ht="19.5" customHeight="1">
      <c r="A17" s="93"/>
      <c r="B17" s="29" t="s">
        <v>122</v>
      </c>
      <c r="C17" s="27" t="s">
        <v>134</v>
      </c>
      <c r="D17" s="60">
        <v>140575</v>
      </c>
      <c r="E17" s="32" t="s">
        <v>32</v>
      </c>
      <c r="F17" s="15"/>
    </row>
    <row r="18" spans="1:6" s="12" customFormat="1" ht="19.5" customHeight="1">
      <c r="A18" s="94"/>
      <c r="B18" s="22" t="s">
        <v>7</v>
      </c>
      <c r="C18" s="26"/>
      <c r="D18" s="61">
        <f>SUM(D13:D17)</f>
        <v>345235</v>
      </c>
      <c r="E18" s="31"/>
      <c r="F18" s="15"/>
    </row>
    <row r="19" spans="1:6" s="12" customFormat="1" ht="19.5" customHeight="1">
      <c r="A19" s="95" t="s">
        <v>20</v>
      </c>
      <c r="B19" s="29"/>
      <c r="C19" s="27"/>
      <c r="D19" s="60"/>
      <c r="E19" s="32"/>
      <c r="F19" s="28"/>
    </row>
    <row r="20" spans="1:6" s="12" customFormat="1" ht="19.5" customHeight="1">
      <c r="A20" s="96"/>
      <c r="B20" s="22" t="s">
        <v>7</v>
      </c>
      <c r="C20" s="26"/>
      <c r="D20" s="61">
        <f>SUM(D19:D19)</f>
        <v>0</v>
      </c>
      <c r="E20" s="31"/>
      <c r="F20" s="15"/>
    </row>
    <row r="21" spans="1:6" s="12" customFormat="1" ht="19.5" customHeight="1">
      <c r="A21" s="92" t="s">
        <v>17</v>
      </c>
      <c r="B21" s="29"/>
      <c r="C21" s="38"/>
      <c r="D21" s="60"/>
      <c r="E21" s="32"/>
      <c r="F21" s="15"/>
    </row>
    <row r="22" spans="1:6" s="12" customFormat="1" ht="19.5" customHeight="1">
      <c r="A22" s="97"/>
      <c r="B22" s="34" t="s">
        <v>7</v>
      </c>
      <c r="C22" s="35"/>
      <c r="D22" s="62">
        <f>SUM(D21)</f>
        <v>0</v>
      </c>
      <c r="E22" s="36"/>
      <c r="F22" s="37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</sheetData>
  <sheetProtection/>
  <mergeCells count="17">
    <mergeCell ref="A12:B12"/>
    <mergeCell ref="A13:A18"/>
    <mergeCell ref="A19:A20"/>
    <mergeCell ref="A21:A22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백난아</cp:lastModifiedBy>
  <cp:lastPrinted>2016-09-07T05:20:20Z</cp:lastPrinted>
  <dcterms:created xsi:type="dcterms:W3CDTF">2006-04-20T04:09:44Z</dcterms:created>
  <dcterms:modified xsi:type="dcterms:W3CDTF">2020-01-06T08:22:47Z</dcterms:modified>
  <cp:category/>
  <cp:version/>
  <cp:contentType/>
  <cp:contentStatus/>
</cp:coreProperties>
</file>