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간접비 산출" sheetId="1" r:id="rId1"/>
    <sheet name="용역인건비 기준단가(23년기준)" sheetId="2" r:id="rId2"/>
  </sheets>
  <definedNames>
    <definedName name="_xlnm.Print_Area" localSheetId="0">'간접비 산출'!$A$1:$F$39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28" i="1" l="1"/>
  <c r="E30" i="1"/>
  <c r="E29" i="1" s="1"/>
  <c r="E39" i="1" s="1"/>
  <c r="E21" i="1" l="1"/>
  <c r="E22" i="1" l="1"/>
  <c r="E20" i="1" s="1"/>
  <c r="I21" i="1"/>
  <c r="E38" i="1"/>
  <c r="F38" i="1" s="1"/>
  <c r="E34" i="1" l="1"/>
  <c r="F39" i="1"/>
</calcChain>
</file>

<file path=xl/sharedStrings.xml><?xml version="1.0" encoding="utf-8"?>
<sst xmlns="http://schemas.openxmlformats.org/spreadsheetml/2006/main" count="55" uniqueCount="53">
  <si>
    <t>[ 연구과제 간접비 산출식 ]</t>
    <phoneticPr fontId="3" type="noConversion"/>
  </si>
  <si>
    <r>
      <rPr>
        <b/>
        <sz val="11"/>
        <color rgb="FFFF0000"/>
        <rFont val="맑은 고딕"/>
        <family val="3"/>
        <charset val="129"/>
        <scheme val="minor"/>
      </rPr>
      <t>&gt;&gt; 노란색 음영셀에 각각의 해당 금액을 입력</t>
    </r>
    <r>
      <rPr>
        <sz val="11"/>
        <rFont val="맑은 고딕"/>
        <family val="3"/>
        <charset val="129"/>
        <scheme val="minor"/>
      </rPr>
      <t xml:space="preserve">하시면 </t>
    </r>
    <r>
      <rPr>
        <b/>
        <sz val="11"/>
        <rFont val="맑은 고딕"/>
        <family val="3"/>
        <charset val="129"/>
        <scheme val="minor"/>
      </rPr>
      <t>기관고시율(국과위) 및 원기준 간접비율을
     모두 충족하는</t>
    </r>
    <r>
      <rPr>
        <b/>
        <sz val="11"/>
        <color rgb="FF0000CC"/>
        <rFont val="맑은 고딕"/>
        <family val="3"/>
        <charset val="129"/>
        <scheme val="minor"/>
      </rPr>
      <t xml:space="preserve"> </t>
    </r>
    <r>
      <rPr>
        <b/>
        <sz val="11"/>
        <color rgb="FFFF0000"/>
        <rFont val="맑은 고딕"/>
        <family val="3"/>
        <charset val="129"/>
        <scheme val="minor"/>
      </rPr>
      <t>간접비 및 내부인건비 의무계상분이 자동으로 산출(주황색 음영셀)</t>
    </r>
    <r>
      <rPr>
        <sz val="11"/>
        <rFont val="맑은 고딕"/>
        <family val="3"/>
        <charset val="129"/>
        <scheme val="minor"/>
      </rPr>
      <t>되며,</t>
    </r>
    <phoneticPr fontId="3" type="noConversion"/>
  </si>
  <si>
    <r>
      <t xml:space="preserve">&gt;&gt; "연구비" 및 "총괄표" sheet에 자동 연동되므로 </t>
    </r>
    <r>
      <rPr>
        <b/>
        <sz val="11"/>
        <rFont val="맑은 고딕"/>
        <family val="3"/>
        <charset val="129"/>
        <scheme val="minor"/>
      </rPr>
      <t>"연구비" sheet의 기타 세부내역 입력을
     완료</t>
    </r>
    <r>
      <rPr>
        <sz val="11"/>
        <rFont val="맑은 고딕"/>
        <family val="3"/>
        <charset val="129"/>
        <scheme val="minor"/>
      </rPr>
      <t xml:space="preserve">하신 후 </t>
    </r>
    <r>
      <rPr>
        <b/>
        <sz val="11"/>
        <rFont val="맑은 고딕"/>
        <family val="3"/>
        <charset val="129"/>
        <scheme val="minor"/>
      </rPr>
      <t>연구비 비(세)목별 합계 금액 등을 확인</t>
    </r>
    <r>
      <rPr>
        <sz val="11"/>
        <rFont val="맑은 고딕"/>
        <family val="3"/>
        <charset val="129"/>
        <scheme val="minor"/>
      </rPr>
      <t>하여 주시기 바랍니다.</t>
    </r>
    <phoneticPr fontId="3" type="noConversion"/>
  </si>
  <si>
    <r>
      <t xml:space="preserve">&gt;&gt; 또한, </t>
    </r>
    <r>
      <rPr>
        <b/>
        <sz val="11"/>
        <rFont val="맑은 고딕"/>
        <family val="3"/>
        <charset val="129"/>
        <scheme val="minor"/>
      </rPr>
      <t>간접비율을 제한하는 특정 사업</t>
    </r>
    <r>
      <rPr>
        <sz val="11"/>
        <rFont val="맑은 고딕"/>
        <family val="3"/>
        <charset val="129"/>
        <scheme val="minor"/>
      </rPr>
      <t>의 경우에는</t>
    </r>
    <r>
      <rPr>
        <b/>
        <sz val="11"/>
        <rFont val="맑은 고딕"/>
        <family val="3"/>
        <charset val="129"/>
        <scheme val="minor"/>
      </rPr>
      <t xml:space="preserve"> </t>
    </r>
    <r>
      <rPr>
        <b/>
        <sz val="11"/>
        <color rgb="FF0000CC"/>
        <rFont val="맑은 고딕"/>
        <family val="3"/>
        <charset val="129"/>
        <scheme val="minor"/>
      </rPr>
      <t>하늘색 음영셀의 간접비율을 수정 입력하여
     활</t>
    </r>
    <r>
      <rPr>
        <sz val="11"/>
        <rFont val="맑은 고딕"/>
        <family val="3"/>
        <charset val="129"/>
        <scheme val="minor"/>
      </rPr>
      <t xml:space="preserve">용하실 수 있으나, </t>
    </r>
    <r>
      <rPr>
        <b/>
        <sz val="11"/>
        <rFont val="맑은 고딕"/>
        <family val="3"/>
        <charset val="129"/>
        <scheme val="minor"/>
      </rPr>
      <t>연구관리팀의 확인 요청시 관련 근거자료를 제시</t>
    </r>
    <r>
      <rPr>
        <sz val="11"/>
        <rFont val="맑은 고딕"/>
        <family val="3"/>
        <charset val="129"/>
        <scheme val="minor"/>
      </rPr>
      <t>하실 수 있어야 합니다.</t>
    </r>
    <phoneticPr fontId="3" type="noConversion"/>
  </si>
  <si>
    <t>1. 기초자료</t>
    <phoneticPr fontId="3" type="noConversion"/>
  </si>
  <si>
    <t>구분</t>
    <phoneticPr fontId="3" type="noConversion"/>
  </si>
  <si>
    <t>금액</t>
    <phoneticPr fontId="3" type="noConversion"/>
  </si>
  <si>
    <t>적용비율</t>
    <phoneticPr fontId="3" type="noConversion"/>
  </si>
  <si>
    <t>총 사업비(현금)</t>
    <phoneticPr fontId="3" type="noConversion"/>
  </si>
  <si>
    <t>협동(위탁)연구개발비</t>
    <phoneticPr fontId="3" type="noConversion"/>
  </si>
  <si>
    <t>2. 사업비 비목별 내역</t>
    <phoneticPr fontId="3" type="noConversion"/>
  </si>
  <si>
    <t>[ 참고: 내부인건비 참여율 계산 - 1인기준 ]</t>
    <phoneticPr fontId="3" type="noConversion"/>
  </si>
  <si>
    <t>현금</t>
    <phoneticPr fontId="3" type="noConversion"/>
  </si>
  <si>
    <t>비고</t>
    <phoneticPr fontId="3" type="noConversion"/>
  </si>
  <si>
    <t>직접비(인건비 포함)</t>
    <phoneticPr fontId="3" type="noConversion"/>
  </si>
  <si>
    <t>내부인건비</t>
    <phoneticPr fontId="3" type="noConversion"/>
  </si>
  <si>
    <t>원 간접비로 인정</t>
    <phoneticPr fontId="3" type="noConversion"/>
  </si>
  <si>
    <t>외부인건비</t>
    <phoneticPr fontId="3" type="noConversion"/>
  </si>
  <si>
    <t>학생인건비</t>
    <phoneticPr fontId="3" type="noConversion"/>
  </si>
  <si>
    <t>연구시설.장비 및 재료비</t>
    <phoneticPr fontId="3" type="noConversion"/>
  </si>
  <si>
    <t>연구활동비</t>
    <phoneticPr fontId="3" type="noConversion"/>
  </si>
  <si>
    <t>연구과제추진비</t>
    <phoneticPr fontId="3" type="noConversion"/>
  </si>
  <si>
    <t>연구수당</t>
    <phoneticPr fontId="3" type="noConversion"/>
  </si>
  <si>
    <t>협동(위탁)연구개발비</t>
    <phoneticPr fontId="3" type="noConversion"/>
  </si>
  <si>
    <t>간접비</t>
    <phoneticPr fontId="3" type="noConversion"/>
  </si>
  <si>
    <t xml:space="preserve"> * 미지급참여율 필요시: "과제 실질참여율 - 지급참여율"로 산정</t>
    <phoneticPr fontId="3" type="noConversion"/>
  </si>
  <si>
    <t>연구
지원비</t>
    <phoneticPr fontId="3" type="noConversion"/>
  </si>
  <si>
    <t>기관 공통지원경비(O/H)</t>
    <phoneticPr fontId="3" type="noConversion"/>
  </si>
  <si>
    <t>원 간접비로 인정</t>
    <phoneticPr fontId="3" type="noConversion"/>
  </si>
  <si>
    <t>연구실 안전관리비(O/H)</t>
    <phoneticPr fontId="3" type="noConversion"/>
  </si>
  <si>
    <r>
      <t xml:space="preserve">  </t>
    </r>
    <r>
      <rPr>
        <b/>
        <sz val="11"/>
        <color theme="1"/>
        <rFont val="맑은 고딕"/>
        <family val="3"/>
        <charset val="129"/>
        <scheme val="minor"/>
      </rPr>
      <t xml:space="preserve"> "간접비" 산출금액만 적용</t>
    </r>
    <r>
      <rPr>
        <sz val="11"/>
        <color theme="1"/>
        <rFont val="맑은 고딕"/>
        <family val="2"/>
        <charset val="129"/>
        <scheme val="minor"/>
      </rPr>
      <t>하시면 되며, 내부인건비 등은 자율적으로 계상하실 수 있습니다.</t>
    </r>
    <phoneticPr fontId="3" type="noConversion"/>
  </si>
  <si>
    <t>성과활용
지원비</t>
    <phoneticPr fontId="3" type="noConversion"/>
  </si>
  <si>
    <t>과학문화활동비(O/H)</t>
    <phoneticPr fontId="3" type="noConversion"/>
  </si>
  <si>
    <t>원 간접비로 인정되지 않으며, 해당 금액만큼 내부인건비(지급) 증액됨.</t>
    <phoneticPr fontId="3" type="noConversion"/>
  </si>
  <si>
    <t>지식재산권출원.등록비(O/H)</t>
    <phoneticPr fontId="3" type="noConversion"/>
  </si>
  <si>
    <t>총 사업비</t>
    <phoneticPr fontId="3" type="noConversion"/>
  </si>
  <si>
    <t>3. 간접비율 계산결과(확인)</t>
    <phoneticPr fontId="3" type="noConversion"/>
  </si>
  <si>
    <t>금액</t>
    <phoneticPr fontId="3" type="noConversion"/>
  </si>
  <si>
    <t>비율(결과)</t>
    <phoneticPr fontId="3" type="noConversion"/>
  </si>
  <si>
    <t>&lt;용역 과제&gt;</t>
    <phoneticPr fontId="3" type="noConversion"/>
  </si>
  <si>
    <t>* 용역과제는 총 사업비에 '총 공급가액' 입력</t>
    <phoneticPr fontId="3" type="noConversion"/>
  </si>
  <si>
    <t>수탁기관에서 정하는 간접비율(예: 6%)</t>
    <phoneticPr fontId="3" type="noConversion"/>
  </si>
  <si>
    <t>원 기준 간접비(율) 기준(15% 고정)</t>
    <phoneticPr fontId="3" type="noConversion"/>
  </si>
  <si>
    <r>
      <t xml:space="preserve">내부인건비 "지급"분을 원기준 간접비로 인정하되, </t>
    </r>
    <r>
      <rPr>
        <b/>
        <sz val="9"/>
        <rFont val="맑은 고딕"/>
        <family val="3"/>
        <charset val="129"/>
        <scheme val="minor"/>
      </rPr>
      <t>간접비를 우선적으로 계상</t>
    </r>
    <r>
      <rPr>
        <sz val="9"/>
        <rFont val="맑은 고딕"/>
        <family val="3"/>
        <charset val="129"/>
        <scheme val="minor"/>
      </rPr>
      <t xml:space="preserve"> 함.</t>
    </r>
    <phoneticPr fontId="3" type="noConversion"/>
  </si>
  <si>
    <r>
      <t xml:space="preserve">사업별 간접비 </t>
    </r>
    <r>
      <rPr>
        <b/>
        <sz val="9"/>
        <color rgb="FF0000CC"/>
        <rFont val="맑은 고딕"/>
        <family val="3"/>
        <charset val="129"/>
        <scheme val="minor"/>
      </rPr>
      <t>제한기준이 있는 경우
해당 간접비율로 수정 입력 가능</t>
    </r>
    <phoneticPr fontId="3" type="noConversion"/>
  </si>
  <si>
    <t>수틱기관 간접비(율)</t>
    <phoneticPr fontId="3" type="noConversion"/>
  </si>
  <si>
    <t>GIST 기준 간접비(율)</t>
    <phoneticPr fontId="3" type="noConversion"/>
  </si>
  <si>
    <t>월 기준급여</t>
    <phoneticPr fontId="3" type="noConversion"/>
  </si>
  <si>
    <t>과제 참여 개월 수</t>
    <phoneticPr fontId="3" type="noConversion"/>
  </si>
  <si>
    <t>현금계상율(지급참여율)</t>
    <phoneticPr fontId="3" type="noConversion"/>
  </si>
  <si>
    <t xml:space="preserve"> * 교직원 월 기준급여: 매해 4월경 변경 (학부,연구소 행정실에 문의)       * 학생(23.03.01.이후): 박사 월 300만원, 석사 월 220만원, 학사 월 130만원</t>
    <phoneticPr fontId="3" type="noConversion"/>
  </si>
  <si>
    <r>
      <t xml:space="preserve"> </t>
    </r>
    <r>
      <rPr>
        <sz val="11"/>
        <color theme="1"/>
        <rFont val="맑은 고딕"/>
        <family val="2"/>
        <charset val="129"/>
        <scheme val="minor"/>
      </rPr>
      <t xml:space="preserve">* 전임연구원이 없는 과제의 </t>
    </r>
    <r>
      <rPr>
        <b/>
        <sz val="11"/>
        <color theme="1"/>
        <rFont val="맑은 고딕"/>
        <family val="3"/>
        <charset val="129"/>
        <scheme val="minor"/>
      </rPr>
      <t>연구책임자가 비전임인 경우</t>
    </r>
    <r>
      <rPr>
        <sz val="11"/>
        <color theme="1"/>
        <rFont val="맑은 고딕"/>
        <family val="2"/>
        <charset val="129"/>
        <scheme val="minor"/>
      </rPr>
      <t>, "간접비" 산출금액만 적용하면 되며, 내부인건비 등은 자율적으로 계상하실 수 있습니다.</t>
    </r>
    <phoneticPr fontId="3" type="noConversion"/>
  </si>
  <si>
    <t xml:space="preserve">  &lt;본 자료는 2023년 기준임&gt; - 해마다 변경됨(구글에서 검색 가능)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</si>
</sst>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0.0%"/>
  </numFmts>
  <fonts count="2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0000CC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rgb="FF0000CC"/>
      <name val="함초롬바탕"/>
      <family val="1"/>
      <charset val="129"/>
    </font>
    <font>
      <sz val="11"/>
      <name val="맑은 고딕"/>
      <family val="2"/>
      <charset val="129"/>
      <scheme val="minor"/>
    </font>
    <font>
      <sz val="11"/>
      <color rgb="FFFF0000"/>
      <name val="함초롬바탕"/>
      <family val="1"/>
      <charset val="129"/>
    </font>
    <font>
      <sz val="9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rgb="FF0000CC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b/>
      <sz val="9"/>
      <name val="맑은 고딕"/>
      <family val="3"/>
      <charset val="129"/>
      <scheme val="minor"/>
    </font>
    <font>
      <b/>
      <sz val="10"/>
      <color rgb="FF0000CC"/>
      <name val="맑은 고딕"/>
      <family val="3"/>
      <charset val="129"/>
      <scheme val="minor"/>
    </font>
    <font>
      <sz val="11"/>
      <color theme="1" tint="0.499984740745262"/>
      <name val="맑은 고딕"/>
      <family val="3"/>
      <charset val="129"/>
      <scheme val="minor"/>
    </font>
    <font>
      <sz val="10"/>
      <color theme="1" tint="0.499984740745262"/>
      <name val="맑은 고딕"/>
      <family val="3"/>
      <charset val="129"/>
      <scheme val="minor"/>
    </font>
    <font>
      <i/>
      <sz val="11"/>
      <name val="맑은 고딕"/>
      <family val="3"/>
      <charset val="129"/>
      <scheme val="minor"/>
    </font>
    <font>
      <i/>
      <sz val="9"/>
      <name val="맑은 고딕"/>
      <family val="3"/>
      <charset val="129"/>
      <scheme val="minor"/>
    </font>
    <font>
      <sz val="11"/>
      <color theme="1" tint="0.34998626667073579"/>
      <name val="맑은 고딕"/>
      <family val="3"/>
      <charset val="129"/>
      <scheme val="minor"/>
    </font>
    <font>
      <b/>
      <u/>
      <sz val="28"/>
      <color rgb="FFFF0000"/>
      <name val="맑은 고딕"/>
      <family val="3"/>
      <charset val="129"/>
      <scheme val="minor"/>
    </font>
    <font>
      <sz val="8"/>
      <color rgb="FF0000FF"/>
      <name val="맑은 고딕"/>
      <family val="2"/>
      <charset val="129"/>
      <scheme val="minor"/>
    </font>
    <font>
      <sz val="10"/>
      <color rgb="FFFF0000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41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2" fillId="0" borderId="0" xfId="1" applyFont="1" applyProtection="1">
      <alignment vertical="center"/>
      <protection locked="0"/>
    </xf>
    <xf numFmtId="0" fontId="1" fillId="0" borderId="0" xfId="1" applyProtection="1">
      <alignment vertical="center"/>
      <protection locked="0"/>
    </xf>
    <xf numFmtId="0" fontId="1" fillId="0" borderId="0" xfId="1" applyAlignment="1" applyProtection="1">
      <alignment horizontal="right" vertical="center"/>
      <protection locked="0"/>
    </xf>
    <xf numFmtId="0" fontId="5" fillId="0" borderId="0" xfId="1" applyFont="1" applyProtection="1">
      <alignment vertical="center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2" borderId="0" xfId="1" applyFont="1" applyFill="1" applyBorder="1" applyAlignment="1" applyProtection="1">
      <alignment horizontal="left" vertical="center" wrapText="1"/>
      <protection locked="0"/>
    </xf>
    <xf numFmtId="0" fontId="4" fillId="2" borderId="5" xfId="1" applyFont="1" applyFill="1" applyBorder="1" applyAlignment="1" applyProtection="1">
      <alignment horizontal="left" vertical="center" wrapText="1"/>
      <protection locked="0"/>
    </xf>
    <xf numFmtId="0" fontId="4" fillId="2" borderId="4" xfId="1" applyFont="1" applyFill="1" applyBorder="1" applyAlignment="1" applyProtection="1">
      <alignment horizontal="left" vertical="center"/>
      <protection locked="0"/>
    </xf>
    <xf numFmtId="0" fontId="4" fillId="2" borderId="0" xfId="1" applyFont="1" applyFill="1" applyBorder="1" applyAlignment="1" applyProtection="1">
      <alignment horizontal="left" vertical="center"/>
      <protection locked="0"/>
    </xf>
    <xf numFmtId="0" fontId="6" fillId="2" borderId="0" xfId="1" applyFont="1" applyFill="1" applyBorder="1" applyAlignment="1" applyProtection="1">
      <alignment horizontal="left" vertical="center"/>
      <protection locked="0"/>
    </xf>
    <xf numFmtId="176" fontId="4" fillId="2" borderId="0" xfId="1" applyNumberFormat="1" applyFont="1" applyFill="1" applyBorder="1" applyAlignment="1" applyProtection="1">
      <alignment horizontal="left" vertical="center"/>
      <protection locked="0"/>
    </xf>
    <xf numFmtId="176" fontId="4" fillId="2" borderId="5" xfId="1" applyNumberFormat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1" applyFill="1" applyBorder="1" applyProtection="1">
      <alignment vertical="center"/>
      <protection locked="0"/>
    </xf>
    <xf numFmtId="0" fontId="1" fillId="0" borderId="0" xfId="1" applyFill="1" applyBorder="1" applyAlignment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176" fontId="1" fillId="0" borderId="0" xfId="1" applyNumberFormat="1" applyProtection="1">
      <alignment vertical="center"/>
      <protection locked="0"/>
    </xf>
    <xf numFmtId="176" fontId="1" fillId="0" borderId="0" xfId="1" applyNumberFormat="1" applyAlignment="1" applyProtection="1">
      <alignment horizontal="right" vertical="center"/>
      <protection locked="0"/>
    </xf>
    <xf numFmtId="0" fontId="11" fillId="0" borderId="0" xfId="2" applyFont="1" applyAlignment="1" applyProtection="1">
      <alignment vertical="center"/>
      <protection locked="0"/>
    </xf>
    <xf numFmtId="176" fontId="8" fillId="3" borderId="11" xfId="1" applyNumberFormat="1" applyFont="1" applyFill="1" applyBorder="1" applyAlignment="1" applyProtection="1">
      <alignment horizontal="center" vertical="center"/>
      <protection locked="0"/>
    </xf>
    <xf numFmtId="10" fontId="8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13" xfId="1" applyFont="1" applyBorder="1" applyAlignment="1" applyProtection="1">
      <alignment vertical="center"/>
      <protection locked="0"/>
    </xf>
    <xf numFmtId="0" fontId="12" fillId="0" borderId="14" xfId="1" applyFont="1" applyBorder="1" applyAlignment="1" applyProtection="1">
      <alignment vertical="center"/>
      <protection locked="0"/>
    </xf>
    <xf numFmtId="0" fontId="12" fillId="0" borderId="15" xfId="1" applyFont="1" applyBorder="1" applyAlignment="1" applyProtection="1">
      <alignment vertical="center"/>
      <protection locked="0"/>
    </xf>
    <xf numFmtId="176" fontId="8" fillId="4" borderId="15" xfId="1" applyNumberFormat="1" applyFont="1" applyFill="1" applyBorder="1" applyAlignment="1" applyProtection="1">
      <alignment vertical="center"/>
      <protection locked="0"/>
    </xf>
    <xf numFmtId="10" fontId="12" fillId="0" borderId="16" xfId="1" applyNumberFormat="1" applyFont="1" applyBorder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vertical="center"/>
      <protection locked="0"/>
    </xf>
    <xf numFmtId="10" fontId="14" fillId="0" borderId="16" xfId="1" applyNumberFormat="1" applyFont="1" applyBorder="1" applyAlignment="1" applyProtection="1">
      <alignment horizontal="center" vertical="center" wrapText="1"/>
      <protection locked="0"/>
    </xf>
    <xf numFmtId="10" fontId="4" fillId="2" borderId="15" xfId="1" applyNumberFormat="1" applyFont="1" applyFill="1" applyBorder="1" applyAlignment="1" applyProtection="1">
      <alignment horizontal="right" vertical="center"/>
    </xf>
    <xf numFmtId="0" fontId="14" fillId="0" borderId="16" xfId="1" applyFont="1" applyBorder="1" applyAlignment="1" applyProtection="1">
      <alignment horizontal="center" vertical="center" wrapText="1"/>
      <protection locked="0"/>
    </xf>
    <xf numFmtId="0" fontId="12" fillId="0" borderId="0" xfId="1" applyFont="1" applyProtection="1">
      <alignment vertical="center"/>
      <protection locked="0"/>
    </xf>
    <xf numFmtId="10" fontId="4" fillId="2" borderId="19" xfId="1" applyNumberFormat="1" applyFont="1" applyFill="1" applyBorder="1" applyAlignment="1" applyProtection="1">
      <alignment horizontal="right" vertical="center"/>
    </xf>
    <xf numFmtId="0" fontId="14" fillId="0" borderId="20" xfId="1" applyFont="1" applyBorder="1" applyAlignment="1" applyProtection="1">
      <alignment horizontal="center" vertical="center" wrapText="1"/>
      <protection locked="0"/>
    </xf>
    <xf numFmtId="10" fontId="1" fillId="0" borderId="0" xfId="1" applyNumberFormat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4" fillId="3" borderId="11" xfId="1" applyFont="1" applyFill="1" applyBorder="1" applyAlignment="1" applyProtection="1">
      <alignment horizontal="center" vertical="center"/>
      <protection locked="0"/>
    </xf>
    <xf numFmtId="0" fontId="4" fillId="3" borderId="12" xfId="1" applyFont="1" applyFill="1" applyBorder="1" applyAlignment="1" applyProtection="1">
      <alignment horizontal="center" vertical="center"/>
      <protection locked="0"/>
    </xf>
    <xf numFmtId="10" fontId="1" fillId="0" borderId="0" xfId="1" applyNumberFormat="1" applyBorder="1" applyAlignment="1" applyProtection="1">
      <alignment horizontal="left" vertical="center"/>
      <protection locked="0"/>
    </xf>
    <xf numFmtId="176" fontId="1" fillId="4" borderId="12" xfId="1" applyNumberFormat="1" applyFill="1" applyBorder="1" applyAlignment="1" applyProtection="1">
      <alignment vertical="center"/>
      <protection locked="0"/>
    </xf>
    <xf numFmtId="0" fontId="6" fillId="0" borderId="23" xfId="1" applyFont="1" applyBorder="1" applyProtection="1">
      <alignment vertical="center"/>
      <protection locked="0"/>
    </xf>
    <xf numFmtId="0" fontId="6" fillId="0" borderId="24" xfId="1" applyFont="1" applyBorder="1" applyProtection="1">
      <alignment vertical="center"/>
      <protection locked="0"/>
    </xf>
    <xf numFmtId="0" fontId="6" fillId="0" borderId="14" xfId="1" applyFont="1" applyBorder="1" applyProtection="1">
      <alignment vertical="center"/>
      <protection locked="0"/>
    </xf>
    <xf numFmtId="176" fontId="6" fillId="0" borderId="15" xfId="1" applyNumberFormat="1" applyFont="1" applyBorder="1" applyProtection="1">
      <alignment vertical="center"/>
    </xf>
    <xf numFmtId="0" fontId="15" fillId="0" borderId="16" xfId="1" applyFont="1" applyBorder="1" applyProtection="1">
      <alignment vertical="center"/>
      <protection locked="0"/>
    </xf>
    <xf numFmtId="176" fontId="1" fillId="4" borderId="16" xfId="1" applyNumberFormat="1" applyFill="1" applyBorder="1" applyAlignment="1" applyProtection="1">
      <alignment vertical="center"/>
      <protection locked="0"/>
    </xf>
    <xf numFmtId="41" fontId="0" fillId="0" borderId="0" xfId="3" applyFont="1" applyProtection="1">
      <alignment vertical="center"/>
      <protection locked="0"/>
    </xf>
    <xf numFmtId="0" fontId="5" fillId="5" borderId="26" xfId="1" applyFont="1" applyFill="1" applyBorder="1" applyProtection="1">
      <alignment vertical="center"/>
      <protection locked="0"/>
    </xf>
    <xf numFmtId="0" fontId="5" fillId="5" borderId="14" xfId="1" applyFont="1" applyFill="1" applyBorder="1" applyProtection="1">
      <alignment vertical="center"/>
      <protection locked="0"/>
    </xf>
    <xf numFmtId="176" fontId="5" fillId="5" borderId="15" xfId="1" applyNumberFormat="1" applyFont="1" applyFill="1" applyBorder="1" applyProtection="1">
      <alignment vertical="center"/>
    </xf>
    <xf numFmtId="0" fontId="19" fillId="5" borderId="16" xfId="1" applyFont="1" applyFill="1" applyBorder="1" applyAlignment="1" applyProtection="1">
      <alignment horizontal="center" vertical="center"/>
      <protection locked="0"/>
    </xf>
    <xf numFmtId="177" fontId="5" fillId="0" borderId="20" xfId="1" applyNumberFormat="1" applyFont="1" applyBorder="1" applyAlignment="1" applyProtection="1">
      <alignment vertical="center"/>
    </xf>
    <xf numFmtId="0" fontId="20" fillId="0" borderId="26" xfId="1" applyFont="1" applyBorder="1" applyProtection="1">
      <alignment vertical="center"/>
      <protection locked="0"/>
    </xf>
    <xf numFmtId="0" fontId="20" fillId="0" borderId="14" xfId="1" applyFont="1" applyBorder="1" applyProtection="1">
      <alignment vertical="center"/>
      <protection locked="0"/>
    </xf>
    <xf numFmtId="10" fontId="1" fillId="0" borderId="0" xfId="1" applyNumberFormat="1" applyBorder="1" applyAlignment="1" applyProtection="1">
      <alignment horizontal="center" vertical="center"/>
      <protection locked="0"/>
    </xf>
    <xf numFmtId="176" fontId="20" fillId="0" borderId="15" xfId="1" applyNumberFormat="1" applyFont="1" applyFill="1" applyBorder="1" applyProtection="1">
      <alignment vertical="center"/>
    </xf>
    <xf numFmtId="0" fontId="21" fillId="0" borderId="16" xfId="1" applyFont="1" applyBorder="1" applyProtection="1">
      <alignment vertical="center"/>
      <protection locked="0"/>
    </xf>
    <xf numFmtId="0" fontId="5" fillId="5" borderId="15" xfId="1" applyFont="1" applyFill="1" applyBorder="1" applyAlignment="1" applyProtection="1">
      <alignment vertical="center" shrinkToFit="1"/>
      <protection locked="0"/>
    </xf>
    <xf numFmtId="0" fontId="22" fillId="0" borderId="15" xfId="1" applyFont="1" applyBorder="1" applyAlignment="1" applyProtection="1">
      <alignment vertical="center" shrinkToFit="1"/>
      <protection locked="0"/>
    </xf>
    <xf numFmtId="176" fontId="4" fillId="4" borderId="15" xfId="1" applyNumberFormat="1" applyFont="1" applyFill="1" applyBorder="1" applyAlignment="1" applyProtection="1">
      <alignment vertical="center"/>
      <protection locked="0"/>
    </xf>
    <xf numFmtId="176" fontId="6" fillId="0" borderId="19" xfId="1" applyNumberFormat="1" applyFont="1" applyBorder="1" applyProtection="1">
      <alignment vertical="center"/>
    </xf>
    <xf numFmtId="0" fontId="15" fillId="0" borderId="20" xfId="1" applyFont="1" applyBorder="1" applyProtection="1">
      <alignment vertical="center"/>
      <protection locked="0"/>
    </xf>
    <xf numFmtId="0" fontId="24" fillId="0" borderId="0" xfId="1" applyFont="1" applyBorder="1" applyProtection="1">
      <alignment vertical="center"/>
      <protection locked="0"/>
    </xf>
    <xf numFmtId="176" fontId="6" fillId="0" borderId="15" xfId="1" applyNumberFormat="1" applyFont="1" applyBorder="1" applyAlignment="1" applyProtection="1">
      <alignment vertical="center"/>
    </xf>
    <xf numFmtId="10" fontId="6" fillId="0" borderId="16" xfId="1" applyNumberFormat="1" applyFont="1" applyBorder="1" applyAlignment="1" applyProtection="1">
      <alignment horizontal="center" vertical="center"/>
    </xf>
    <xf numFmtId="176" fontId="6" fillId="0" borderId="19" xfId="1" applyNumberFormat="1" applyFont="1" applyBorder="1" applyAlignment="1" applyProtection="1">
      <alignment vertical="center"/>
    </xf>
    <xf numFmtId="10" fontId="6" fillId="0" borderId="20" xfId="1" applyNumberFormat="1" applyFont="1" applyBorder="1" applyAlignment="1" applyProtection="1">
      <alignment horizontal="center" vertical="center"/>
    </xf>
    <xf numFmtId="176" fontId="1" fillId="0" borderId="0" xfId="1" applyNumberFormat="1" applyAlignment="1" applyProtection="1">
      <alignment vertical="center"/>
      <protection locked="0"/>
    </xf>
    <xf numFmtId="0" fontId="26" fillId="0" borderId="15" xfId="1" applyFont="1" applyBorder="1" applyAlignment="1" applyProtection="1">
      <alignment horizontal="right" vertical="center"/>
      <protection locked="0"/>
    </xf>
    <xf numFmtId="0" fontId="27" fillId="0" borderId="0" xfId="1" applyFont="1" applyAlignment="1" applyProtection="1">
      <alignment horizontal="left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176" fontId="0" fillId="0" borderId="13" xfId="0" applyNumberForma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28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5" fillId="0" borderId="13" xfId="1" applyFont="1" applyBorder="1" applyAlignment="1" applyProtection="1">
      <alignment horizontal="left" vertical="center" wrapText="1"/>
      <protection locked="0"/>
    </xf>
    <xf numFmtId="0" fontId="15" fillId="0" borderId="14" xfId="1" applyFont="1" applyBorder="1" applyAlignment="1" applyProtection="1">
      <alignment horizontal="left" vertical="center" wrapText="1"/>
      <protection locked="0"/>
    </xf>
    <xf numFmtId="0" fontId="15" fillId="0" borderId="15" xfId="1" applyFont="1" applyBorder="1" applyAlignment="1" applyProtection="1">
      <alignment horizontal="left" vertical="center" wrapText="1"/>
      <protection locked="0"/>
    </xf>
    <xf numFmtId="0" fontId="25" fillId="2" borderId="1" xfId="1" applyFont="1" applyFill="1" applyBorder="1" applyAlignment="1" applyProtection="1">
      <alignment horizontal="center" vertical="center" wrapText="1"/>
      <protection locked="0"/>
    </xf>
    <xf numFmtId="0" fontId="25" fillId="2" borderId="2" xfId="1" applyFont="1" applyFill="1" applyBorder="1" applyAlignment="1" applyProtection="1">
      <alignment horizontal="center" vertical="center" wrapText="1"/>
      <protection locked="0"/>
    </xf>
    <xf numFmtId="0" fontId="25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2" borderId="0" xfId="1" applyFont="1" applyFill="1" applyBorder="1" applyAlignment="1" applyProtection="1">
      <alignment horizontal="left" vertical="center" wrapText="1"/>
      <protection locked="0"/>
    </xf>
    <xf numFmtId="0" fontId="4" fillId="2" borderId="5" xfId="1" applyFont="1" applyFill="1" applyBorder="1" applyAlignment="1" applyProtection="1">
      <alignment horizontal="left" vertical="center" wrapText="1"/>
      <protection locked="0"/>
    </xf>
    <xf numFmtId="0" fontId="4" fillId="2" borderId="6" xfId="1" applyFont="1" applyFill="1" applyBorder="1" applyAlignment="1" applyProtection="1">
      <alignment horizontal="left" vertical="top" wrapText="1"/>
      <protection locked="0"/>
    </xf>
    <xf numFmtId="0" fontId="4" fillId="2" borderId="7" xfId="1" applyFont="1" applyFill="1" applyBorder="1" applyAlignment="1" applyProtection="1">
      <alignment horizontal="left" vertical="top" wrapText="1"/>
      <protection locked="0"/>
    </xf>
    <xf numFmtId="0" fontId="4" fillId="2" borderId="8" xfId="1" applyFont="1" applyFill="1" applyBorder="1" applyAlignment="1" applyProtection="1">
      <alignment horizontal="left" vertical="top" wrapText="1"/>
      <protection locked="0"/>
    </xf>
    <xf numFmtId="0" fontId="8" fillId="3" borderId="9" xfId="1" applyFont="1" applyFill="1" applyBorder="1" applyAlignment="1" applyProtection="1">
      <alignment horizontal="center" vertical="center"/>
      <protection locked="0"/>
    </xf>
    <xf numFmtId="0" fontId="8" fillId="3" borderId="10" xfId="1" applyFont="1" applyFill="1" applyBorder="1" applyAlignment="1" applyProtection="1">
      <alignment horizontal="center" vertical="center"/>
      <protection locked="0"/>
    </xf>
    <xf numFmtId="0" fontId="8" fillId="3" borderId="11" xfId="1" applyFont="1" applyFill="1" applyBorder="1" applyAlignment="1" applyProtection="1">
      <alignment horizontal="center" vertical="center"/>
      <protection locked="0"/>
    </xf>
    <xf numFmtId="0" fontId="17" fillId="0" borderId="17" xfId="1" applyFont="1" applyBorder="1" applyAlignment="1" applyProtection="1">
      <alignment horizontal="left" vertical="center" wrapText="1"/>
      <protection locked="0"/>
    </xf>
    <xf numFmtId="0" fontId="17" fillId="0" borderId="18" xfId="1" applyFont="1" applyBorder="1" applyAlignment="1" applyProtection="1">
      <alignment horizontal="left" vertical="center" wrapText="1"/>
      <protection locked="0"/>
    </xf>
    <xf numFmtId="0" fontId="17" fillId="0" borderId="19" xfId="1" applyFont="1" applyBorder="1" applyAlignment="1" applyProtection="1">
      <alignment horizontal="left" vertical="center" wrapText="1"/>
      <protection locked="0"/>
    </xf>
    <xf numFmtId="0" fontId="4" fillId="3" borderId="21" xfId="1" applyFont="1" applyFill="1" applyBorder="1" applyAlignment="1" applyProtection="1">
      <alignment horizontal="center" vertical="center"/>
      <protection locked="0"/>
    </xf>
    <xf numFmtId="0" fontId="4" fillId="3" borderId="22" xfId="1" applyFont="1" applyFill="1" applyBorder="1" applyAlignment="1" applyProtection="1">
      <alignment horizontal="center" vertical="center"/>
      <protection locked="0"/>
    </xf>
    <xf numFmtId="0" fontId="4" fillId="3" borderId="10" xfId="1" applyFont="1" applyFill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0" fontId="4" fillId="0" borderId="33" xfId="1" applyFont="1" applyBorder="1" applyAlignment="1" applyProtection="1">
      <alignment horizontal="center" vertical="center"/>
      <protection locked="0"/>
    </xf>
    <xf numFmtId="176" fontId="20" fillId="0" borderId="27" xfId="1" applyNumberFormat="1" applyFont="1" applyBorder="1" applyAlignment="1" applyProtection="1">
      <alignment horizontal="right" vertical="center"/>
    </xf>
    <xf numFmtId="176" fontId="20" fillId="0" borderId="29" xfId="1" applyNumberFormat="1" applyFont="1" applyBorder="1" applyAlignment="1" applyProtection="1">
      <alignment horizontal="right" vertical="center"/>
    </xf>
    <xf numFmtId="176" fontId="20" fillId="0" borderId="31" xfId="1" applyNumberFormat="1" applyFont="1" applyBorder="1" applyAlignment="1" applyProtection="1">
      <alignment horizontal="right" vertical="center"/>
    </xf>
    <xf numFmtId="0" fontId="21" fillId="0" borderId="28" xfId="1" applyFont="1" applyBorder="1" applyAlignment="1" applyProtection="1">
      <alignment horizontal="center" vertical="center"/>
      <protection locked="0"/>
    </xf>
    <xf numFmtId="0" fontId="21" fillId="0" borderId="30" xfId="1" applyFont="1" applyBorder="1" applyAlignment="1" applyProtection="1">
      <alignment horizontal="center" vertical="center"/>
      <protection locked="0"/>
    </xf>
    <xf numFmtId="0" fontId="21" fillId="0" borderId="32" xfId="1" applyFont="1" applyBorder="1" applyAlignment="1" applyProtection="1">
      <alignment horizontal="center" vertical="center"/>
      <protection locked="0"/>
    </xf>
    <xf numFmtId="0" fontId="23" fillId="0" borderId="28" xfId="1" applyFont="1" applyBorder="1" applyAlignment="1" applyProtection="1">
      <alignment horizontal="center" vertical="center" wrapText="1"/>
      <protection locked="0"/>
    </xf>
    <xf numFmtId="0" fontId="23" fillId="0" borderId="32" xfId="1" applyFont="1" applyBorder="1" applyAlignment="1" applyProtection="1">
      <alignment horizontal="center" vertical="center"/>
      <protection locked="0"/>
    </xf>
    <xf numFmtId="0" fontId="6" fillId="0" borderId="34" xfId="1" applyFont="1" applyBorder="1" applyAlignment="1" applyProtection="1">
      <alignment horizontal="center" vertical="center"/>
      <protection locked="0"/>
    </xf>
    <xf numFmtId="0" fontId="6" fillId="0" borderId="35" xfId="1" applyFont="1" applyBorder="1" applyAlignment="1" applyProtection="1">
      <alignment horizontal="center" vertical="center"/>
      <protection locked="0"/>
    </xf>
    <xf numFmtId="0" fontId="6" fillId="0" borderId="18" xfId="1" applyFont="1" applyBorder="1" applyAlignment="1" applyProtection="1">
      <alignment horizontal="center" vertical="center"/>
      <protection locked="0"/>
    </xf>
    <xf numFmtId="0" fontId="6" fillId="3" borderId="9" xfId="1" applyFont="1" applyFill="1" applyBorder="1" applyAlignment="1" applyProtection="1">
      <alignment horizontal="center" vertical="center"/>
      <protection locked="0"/>
    </xf>
    <xf numFmtId="0" fontId="6" fillId="3" borderId="10" xfId="1" applyFont="1" applyFill="1" applyBorder="1" applyAlignment="1" applyProtection="1">
      <alignment horizontal="center" vertical="center"/>
      <protection locked="0"/>
    </xf>
    <xf numFmtId="0" fontId="6" fillId="3" borderId="11" xfId="1" applyFont="1" applyFill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left" vertical="center"/>
      <protection locked="0"/>
    </xf>
    <xf numFmtId="0" fontId="6" fillId="0" borderId="14" xfId="1" applyFont="1" applyBorder="1" applyAlignment="1" applyProtection="1">
      <alignment horizontal="left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7" xfId="1" applyFont="1" applyBorder="1" applyAlignment="1" applyProtection="1">
      <alignment horizontal="left" vertical="center"/>
      <protection locked="0"/>
    </xf>
    <xf numFmtId="0" fontId="6" fillId="0" borderId="18" xfId="1" applyFont="1" applyBorder="1" applyAlignment="1" applyProtection="1">
      <alignment horizontal="left" vertical="center"/>
      <protection locked="0"/>
    </xf>
    <xf numFmtId="0" fontId="6" fillId="0" borderId="19" xfId="1" applyFont="1" applyBorder="1" applyAlignment="1" applyProtection="1">
      <alignment horizontal="left" vertical="center"/>
      <protection locked="0"/>
    </xf>
    <xf numFmtId="0" fontId="5" fillId="5" borderId="27" xfId="1" applyFont="1" applyFill="1" applyBorder="1" applyAlignment="1" applyProtection="1">
      <alignment horizontal="center" vertical="center" wrapText="1"/>
      <protection locked="0"/>
    </xf>
    <xf numFmtId="0" fontId="5" fillId="5" borderId="31" xfId="1" applyFont="1" applyFill="1" applyBorder="1" applyAlignment="1" applyProtection="1">
      <alignment horizontal="center" vertical="center"/>
      <protection locked="0"/>
    </xf>
    <xf numFmtId="176" fontId="5" fillId="5" borderId="27" xfId="1" applyNumberFormat="1" applyFont="1" applyFill="1" applyBorder="1" applyAlignment="1" applyProtection="1">
      <alignment horizontal="right" vertical="center"/>
    </xf>
    <xf numFmtId="176" fontId="5" fillId="5" borderId="31" xfId="1" applyNumberFormat="1" applyFont="1" applyFill="1" applyBorder="1" applyAlignment="1" applyProtection="1">
      <alignment horizontal="right" vertical="center"/>
    </xf>
    <xf numFmtId="0" fontId="19" fillId="5" borderId="28" xfId="1" applyFont="1" applyFill="1" applyBorder="1" applyAlignment="1" applyProtection="1">
      <alignment horizontal="center" vertical="center"/>
      <protection locked="0"/>
    </xf>
    <xf numFmtId="0" fontId="19" fillId="5" borderId="32" xfId="1" applyFont="1" applyFill="1" applyBorder="1" applyAlignment="1" applyProtection="1">
      <alignment horizontal="center" vertical="center"/>
      <protection locked="0"/>
    </xf>
    <xf numFmtId="0" fontId="4" fillId="0" borderId="27" xfId="1" applyFont="1" applyBorder="1" applyAlignment="1" applyProtection="1">
      <alignment horizontal="center" vertical="center" wrapText="1"/>
      <protection locked="0"/>
    </xf>
    <xf numFmtId="0" fontId="4" fillId="0" borderId="31" xfId="1" applyFont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</cellXfs>
  <cellStyles count="4">
    <cellStyle name="쉼표 [0] 7" xfId="3"/>
    <cellStyle name="표준" xfId="0" builtinId="0"/>
    <cellStyle name="표준 2 4" xfId="2"/>
    <cellStyle name="표준 7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104775</xdr:rowOff>
    </xdr:from>
    <xdr:to>
      <xdr:col>12</xdr:col>
      <xdr:colOff>684700</xdr:colOff>
      <xdr:row>33</xdr:row>
      <xdr:rowOff>189677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523875"/>
          <a:ext cx="8800000" cy="6580952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O48"/>
  <sheetViews>
    <sheetView tabSelected="1" zoomScaleNormal="100" workbookViewId="0">
      <selection activeCell="N11" sqref="N11"/>
    </sheetView>
  </sheetViews>
  <sheetFormatPr defaultColWidth="8" defaultRowHeight="24.95" customHeight="1"/>
  <cols>
    <col min="1" max="1" width="1.125" style="2" customWidth="1"/>
    <col min="2" max="2" width="1.625" style="2" customWidth="1"/>
    <col min="3" max="3" width="9.625" style="2" customWidth="1"/>
    <col min="4" max="4" width="22.625" style="2" customWidth="1"/>
    <col min="5" max="5" width="17.75" style="2" customWidth="1"/>
    <col min="6" max="6" width="32" style="2" customWidth="1"/>
    <col min="7" max="7" width="0.875" style="2" customWidth="1"/>
    <col min="8" max="8" width="21.75" style="2" customWidth="1"/>
    <col min="9" max="9" width="11" style="2" customWidth="1"/>
    <col min="10" max="11" width="8" style="2"/>
    <col min="12" max="12" width="11.875" style="2" bestFit="1" customWidth="1"/>
    <col min="13" max="13" width="13" style="2" bestFit="1" customWidth="1"/>
    <col min="14" max="14" width="8" style="2"/>
    <col min="15" max="15" width="11.875" style="2" bestFit="1" customWidth="1"/>
    <col min="16" max="16384" width="8" style="2"/>
  </cols>
  <sheetData>
    <row r="1" spans="2:13" ht="23.25" customHeight="1">
      <c r="B1" s="1" t="s">
        <v>0</v>
      </c>
      <c r="C1" s="1"/>
    </row>
    <row r="2" spans="2:13" ht="23.25" customHeight="1" thickBot="1">
      <c r="B2" s="1"/>
      <c r="C2" s="1"/>
      <c r="F2" s="3"/>
    </row>
    <row r="3" spans="2:13" ht="69.95" customHeight="1">
      <c r="B3" s="82" t="s">
        <v>39</v>
      </c>
      <c r="C3" s="83"/>
      <c r="D3" s="83"/>
      <c r="E3" s="83"/>
      <c r="F3" s="84"/>
      <c r="H3" s="4"/>
      <c r="I3" s="5"/>
      <c r="J3" s="6"/>
      <c r="K3" s="6"/>
      <c r="L3" s="6"/>
      <c r="M3" s="6"/>
    </row>
    <row r="4" spans="2:13" ht="6.95" customHeight="1">
      <c r="B4" s="7"/>
      <c r="C4" s="8"/>
      <c r="D4" s="8"/>
      <c r="E4" s="8"/>
      <c r="F4" s="9"/>
      <c r="I4" s="5"/>
      <c r="J4" s="6"/>
      <c r="K4" s="6"/>
      <c r="L4" s="6"/>
      <c r="M4" s="6"/>
    </row>
    <row r="5" spans="2:13" ht="35.1" customHeight="1">
      <c r="B5" s="85" t="s">
        <v>1</v>
      </c>
      <c r="C5" s="86"/>
      <c r="D5" s="86"/>
      <c r="E5" s="86"/>
      <c r="F5" s="87"/>
      <c r="I5" s="6"/>
      <c r="J5" s="6"/>
      <c r="K5" s="6"/>
      <c r="L5" s="6"/>
      <c r="M5" s="6"/>
    </row>
    <row r="6" spans="2:13" ht="6.95" customHeight="1">
      <c r="B6" s="7"/>
      <c r="C6" s="8"/>
      <c r="D6" s="8"/>
      <c r="E6" s="8"/>
      <c r="F6" s="9"/>
      <c r="H6" s="6"/>
      <c r="I6" s="6"/>
      <c r="J6" s="6"/>
      <c r="K6" s="6"/>
      <c r="L6" s="6"/>
      <c r="M6" s="6"/>
    </row>
    <row r="7" spans="2:13" ht="35.1" customHeight="1">
      <c r="B7" s="85" t="s">
        <v>2</v>
      </c>
      <c r="C7" s="86"/>
      <c r="D7" s="86"/>
      <c r="E7" s="86"/>
      <c r="F7" s="87"/>
      <c r="H7" s="6"/>
      <c r="I7" s="6"/>
      <c r="J7" s="6"/>
      <c r="K7" s="6"/>
      <c r="L7" s="6"/>
      <c r="M7" s="6"/>
    </row>
    <row r="8" spans="2:13" ht="6.95" customHeight="1">
      <c r="B8" s="10"/>
      <c r="C8" s="11"/>
      <c r="D8" s="12"/>
      <c r="E8" s="13"/>
      <c r="F8" s="14"/>
      <c r="H8" s="6"/>
      <c r="I8" s="6"/>
      <c r="J8" s="6"/>
      <c r="K8" s="6"/>
      <c r="L8" s="6"/>
      <c r="M8" s="6"/>
    </row>
    <row r="9" spans="2:13" ht="36.950000000000003" customHeight="1" thickBot="1">
      <c r="B9" s="88" t="s">
        <v>3</v>
      </c>
      <c r="C9" s="89"/>
      <c r="D9" s="89"/>
      <c r="E9" s="89"/>
      <c r="F9" s="90"/>
      <c r="H9" s="6"/>
      <c r="I9" s="6"/>
      <c r="J9" s="6"/>
      <c r="K9" s="6"/>
      <c r="L9" s="6"/>
      <c r="M9" s="6"/>
    </row>
    <row r="10" spans="2:13" s="16" customFormat="1" ht="5.25" customHeight="1">
      <c r="B10" s="15"/>
      <c r="C10" s="15"/>
      <c r="D10" s="15"/>
      <c r="E10" s="15"/>
      <c r="F10" s="15"/>
      <c r="H10" s="17"/>
      <c r="I10" s="17"/>
      <c r="J10" s="17"/>
      <c r="K10" s="17"/>
      <c r="L10" s="17"/>
      <c r="M10" s="17"/>
    </row>
    <row r="11" spans="2:13" ht="23.25" customHeight="1" thickBot="1">
      <c r="B11" s="18" t="s">
        <v>4</v>
      </c>
      <c r="C11" s="18"/>
      <c r="D11" s="19"/>
      <c r="E11" s="20"/>
      <c r="F11" s="21"/>
      <c r="H11" s="6"/>
      <c r="I11" s="22"/>
      <c r="J11" s="6"/>
      <c r="K11" s="6"/>
      <c r="L11" s="6"/>
      <c r="M11" s="6"/>
    </row>
    <row r="12" spans="2:13" ht="23.25" customHeight="1">
      <c r="B12" s="91" t="s">
        <v>5</v>
      </c>
      <c r="C12" s="92"/>
      <c r="D12" s="93"/>
      <c r="E12" s="23" t="s">
        <v>6</v>
      </c>
      <c r="F12" s="24" t="s">
        <v>7</v>
      </c>
      <c r="H12" s="6"/>
      <c r="I12" s="22"/>
      <c r="J12" s="6"/>
      <c r="K12" s="6"/>
      <c r="L12" s="6"/>
      <c r="M12" s="6"/>
    </row>
    <row r="13" spans="2:13" ht="23.25" customHeight="1">
      <c r="B13" s="25" t="s">
        <v>8</v>
      </c>
      <c r="C13" s="26"/>
      <c r="D13" s="71"/>
      <c r="E13" s="28">
        <f>20000000-1818182</f>
        <v>18181818</v>
      </c>
      <c r="F13" s="29"/>
      <c r="H13" s="72" t="s">
        <v>40</v>
      </c>
      <c r="I13" s="30"/>
      <c r="J13" s="6"/>
      <c r="K13" s="6"/>
      <c r="L13" s="6"/>
      <c r="M13" s="6"/>
    </row>
    <row r="14" spans="2:13" ht="30" customHeight="1">
      <c r="B14" s="25" t="s">
        <v>9</v>
      </c>
      <c r="C14" s="26"/>
      <c r="D14" s="27"/>
      <c r="E14" s="28"/>
      <c r="F14" s="31"/>
      <c r="H14" s="6"/>
      <c r="I14" s="30"/>
      <c r="J14" s="6"/>
      <c r="K14" s="6"/>
      <c r="L14" s="6"/>
      <c r="M14" s="6"/>
    </row>
    <row r="15" spans="2:13" s="34" customFormat="1" ht="30" customHeight="1">
      <c r="B15" s="79" t="s">
        <v>41</v>
      </c>
      <c r="C15" s="80"/>
      <c r="D15" s="81"/>
      <c r="E15" s="32">
        <v>0.06</v>
      </c>
      <c r="F15" s="33" t="s">
        <v>44</v>
      </c>
    </row>
    <row r="16" spans="2:13" s="34" customFormat="1" ht="47.25" customHeight="1" thickBot="1">
      <c r="B16" s="94" t="s">
        <v>42</v>
      </c>
      <c r="C16" s="95"/>
      <c r="D16" s="96"/>
      <c r="E16" s="35">
        <v>0.15</v>
      </c>
      <c r="F16" s="36" t="s">
        <v>43</v>
      </c>
    </row>
    <row r="17" spans="2:12" ht="6.95" customHeight="1">
      <c r="G17" s="37"/>
      <c r="H17" s="6"/>
      <c r="I17" s="6"/>
    </row>
    <row r="18" spans="2:12" ht="23.25" customHeight="1" thickBot="1">
      <c r="B18" s="18" t="s">
        <v>10</v>
      </c>
      <c r="C18" s="18"/>
      <c r="G18" s="37"/>
      <c r="H18" s="38" t="s">
        <v>11</v>
      </c>
      <c r="I18" s="6"/>
    </row>
    <row r="19" spans="2:12" ht="23.25" customHeight="1">
      <c r="B19" s="97" t="s">
        <v>5</v>
      </c>
      <c r="C19" s="98"/>
      <c r="D19" s="99"/>
      <c r="E19" s="39" t="s">
        <v>12</v>
      </c>
      <c r="F19" s="40" t="s">
        <v>13</v>
      </c>
      <c r="G19" s="41"/>
      <c r="H19" s="73" t="s">
        <v>47</v>
      </c>
      <c r="I19" s="42">
        <v>10000000</v>
      </c>
      <c r="J19" s="76" t="s">
        <v>50</v>
      </c>
    </row>
    <row r="20" spans="2:12" ht="23.25" customHeight="1">
      <c r="B20" s="43" t="s">
        <v>14</v>
      </c>
      <c r="C20" s="44"/>
      <c r="D20" s="45"/>
      <c r="E20" s="46">
        <f>SUM(E21:E28)</f>
        <v>17152818</v>
      </c>
      <c r="F20" s="47"/>
      <c r="G20" s="41"/>
      <c r="H20" s="74" t="s">
        <v>48</v>
      </c>
      <c r="I20" s="48">
        <v>12</v>
      </c>
      <c r="L20" s="49"/>
    </row>
    <row r="21" spans="2:12" ht="23.25" customHeight="1" thickBot="1">
      <c r="B21" s="100"/>
      <c r="C21" s="50" t="s">
        <v>15</v>
      </c>
      <c r="D21" s="51"/>
      <c r="E21" s="52">
        <f>ROUNDDOWN(((E13-E14)*$E$16)-E30, -3)</f>
        <v>1698000</v>
      </c>
      <c r="F21" s="53" t="s">
        <v>16</v>
      </c>
      <c r="G21" s="41"/>
      <c r="H21" s="75" t="s">
        <v>49</v>
      </c>
      <c r="I21" s="54">
        <f>ROUNDUP($E$21/(I19*I20),3)</f>
        <v>1.4999999999999999E-2</v>
      </c>
    </row>
    <row r="22" spans="2:12" ht="23.25" hidden="1" customHeight="1">
      <c r="B22" s="100"/>
      <c r="C22" s="55" t="s">
        <v>17</v>
      </c>
      <c r="D22" s="56"/>
      <c r="E22" s="102">
        <f>E13-E14-E21-E29</f>
        <v>15454818</v>
      </c>
      <c r="F22" s="105"/>
      <c r="G22" s="41"/>
    </row>
    <row r="23" spans="2:12" ht="23.25" hidden="1" customHeight="1">
      <c r="B23" s="100"/>
      <c r="C23" s="55" t="s">
        <v>18</v>
      </c>
      <c r="D23" s="56"/>
      <c r="E23" s="103"/>
      <c r="F23" s="106"/>
      <c r="G23" s="41"/>
    </row>
    <row r="24" spans="2:12" ht="23.25" hidden="1" customHeight="1">
      <c r="B24" s="100"/>
      <c r="C24" s="55" t="s">
        <v>19</v>
      </c>
      <c r="D24" s="56"/>
      <c r="E24" s="103"/>
      <c r="F24" s="106"/>
      <c r="G24" s="41"/>
    </row>
    <row r="25" spans="2:12" ht="23.25" hidden="1" customHeight="1">
      <c r="B25" s="100"/>
      <c r="C25" s="55" t="s">
        <v>20</v>
      </c>
      <c r="D25" s="56"/>
      <c r="E25" s="103"/>
      <c r="F25" s="106"/>
      <c r="G25" s="41"/>
      <c r="H25" s="6"/>
      <c r="I25" s="6"/>
    </row>
    <row r="26" spans="2:12" ht="23.25" hidden="1" customHeight="1">
      <c r="B26" s="100"/>
      <c r="C26" s="55" t="s">
        <v>21</v>
      </c>
      <c r="D26" s="56"/>
      <c r="E26" s="103"/>
      <c r="F26" s="106"/>
      <c r="G26" s="41"/>
      <c r="H26" s="6"/>
      <c r="I26" s="6"/>
    </row>
    <row r="27" spans="2:12" ht="23.25" hidden="1" customHeight="1">
      <c r="B27" s="100"/>
      <c r="C27" s="55" t="s">
        <v>22</v>
      </c>
      <c r="D27" s="56"/>
      <c r="E27" s="104"/>
      <c r="F27" s="107"/>
      <c r="G27" s="57"/>
      <c r="H27" s="6"/>
      <c r="I27" s="6"/>
    </row>
    <row r="28" spans="2:12" ht="23.25" hidden="1" customHeight="1">
      <c r="B28" s="101"/>
      <c r="C28" s="55" t="s">
        <v>23</v>
      </c>
      <c r="D28" s="56"/>
      <c r="E28" s="58">
        <f>E14</f>
        <v>0</v>
      </c>
      <c r="F28" s="59"/>
      <c r="G28" s="57"/>
      <c r="H28" s="6"/>
      <c r="I28" s="6"/>
    </row>
    <row r="29" spans="2:12" ht="23.25" customHeight="1">
      <c r="B29" s="43" t="s">
        <v>24</v>
      </c>
      <c r="C29" s="44"/>
      <c r="D29" s="45"/>
      <c r="E29" s="46">
        <f>SUM(E30:E33)</f>
        <v>1029000</v>
      </c>
      <c r="F29" s="47"/>
      <c r="G29" s="57"/>
      <c r="H29" s="77" t="s">
        <v>25</v>
      </c>
      <c r="I29" s="6"/>
    </row>
    <row r="30" spans="2:12" ht="23.25" customHeight="1">
      <c r="B30" s="100"/>
      <c r="C30" s="122" t="s">
        <v>26</v>
      </c>
      <c r="D30" s="60" t="s">
        <v>27</v>
      </c>
      <c r="E30" s="124">
        <f>ROUNDDOWN((E13-E14)-((E13-E14)/(1+$E$15))-E32-E33, -3)</f>
        <v>1029000</v>
      </c>
      <c r="F30" s="126" t="s">
        <v>28</v>
      </c>
      <c r="G30" s="57"/>
      <c r="H30" s="78" t="s">
        <v>51</v>
      </c>
      <c r="I30" s="6"/>
    </row>
    <row r="31" spans="2:12" ht="23.25" customHeight="1">
      <c r="B31" s="100"/>
      <c r="C31" s="123"/>
      <c r="D31" s="60" t="s">
        <v>29</v>
      </c>
      <c r="E31" s="125"/>
      <c r="F31" s="127"/>
      <c r="G31" s="57"/>
      <c r="H31" s="6" t="s">
        <v>30</v>
      </c>
      <c r="I31" s="6"/>
    </row>
    <row r="32" spans="2:12" ht="23.25" customHeight="1">
      <c r="B32" s="100"/>
      <c r="C32" s="128" t="s">
        <v>31</v>
      </c>
      <c r="D32" s="61" t="s">
        <v>32</v>
      </c>
      <c r="E32" s="62">
        <v>0</v>
      </c>
      <c r="F32" s="108" t="s">
        <v>33</v>
      </c>
      <c r="G32" s="57"/>
    </row>
    <row r="33" spans="2:15" ht="23.25" customHeight="1">
      <c r="B33" s="101"/>
      <c r="C33" s="129"/>
      <c r="D33" s="61" t="s">
        <v>34</v>
      </c>
      <c r="E33" s="62">
        <v>0</v>
      </c>
      <c r="F33" s="109"/>
      <c r="G33" s="57"/>
      <c r="H33" s="6"/>
      <c r="I33" s="6"/>
    </row>
    <row r="34" spans="2:15" ht="23.25" customHeight="1" thickBot="1">
      <c r="B34" s="110" t="s">
        <v>35</v>
      </c>
      <c r="C34" s="111"/>
      <c r="D34" s="112"/>
      <c r="E34" s="63">
        <f>SUM(E20,E29)</f>
        <v>18181818</v>
      </c>
      <c r="F34" s="64"/>
      <c r="G34" s="57"/>
      <c r="H34" s="6"/>
      <c r="I34" s="6"/>
    </row>
    <row r="35" spans="2:15" ht="6.95" customHeight="1">
      <c r="B35" s="65"/>
      <c r="C35" s="65"/>
      <c r="D35" s="65"/>
      <c r="E35" s="65"/>
      <c r="F35" s="65"/>
    </row>
    <row r="36" spans="2:15" ht="24.95" customHeight="1" thickBot="1">
      <c r="B36" s="18" t="s">
        <v>36</v>
      </c>
      <c r="C36" s="18"/>
      <c r="D36" s="65"/>
      <c r="E36" s="65"/>
      <c r="F36" s="65"/>
      <c r="M36" s="49"/>
    </row>
    <row r="37" spans="2:15" ht="23.25" customHeight="1">
      <c r="B37" s="113" t="s">
        <v>5</v>
      </c>
      <c r="C37" s="114"/>
      <c r="D37" s="115"/>
      <c r="E37" s="39" t="s">
        <v>37</v>
      </c>
      <c r="F37" s="40" t="s">
        <v>38</v>
      </c>
      <c r="M37" s="49"/>
    </row>
    <row r="38" spans="2:15" ht="23.25" customHeight="1">
      <c r="B38" s="116" t="s">
        <v>46</v>
      </c>
      <c r="C38" s="117"/>
      <c r="D38" s="118"/>
      <c r="E38" s="66">
        <f>SUM(E21,E30:E31)</f>
        <v>2727000</v>
      </c>
      <c r="F38" s="67">
        <f>E38/(E13-E14)</f>
        <v>0.14998500149985</v>
      </c>
      <c r="M38" s="49"/>
      <c r="O38" s="49"/>
    </row>
    <row r="39" spans="2:15" ht="23.25" customHeight="1" thickBot="1">
      <c r="B39" s="119" t="s">
        <v>45</v>
      </c>
      <c r="C39" s="120"/>
      <c r="D39" s="121"/>
      <c r="E39" s="68">
        <f>E29</f>
        <v>1029000</v>
      </c>
      <c r="F39" s="69">
        <f>E39/(E20-E14)</f>
        <v>5.9990142727568148E-2</v>
      </c>
      <c r="G39" s="37"/>
      <c r="H39" s="6"/>
      <c r="I39" s="6"/>
      <c r="M39" s="49"/>
    </row>
    <row r="40" spans="2:15" ht="24.95" customHeight="1">
      <c r="G40" s="57"/>
      <c r="H40" s="6"/>
      <c r="I40" s="6"/>
      <c r="M40" s="49"/>
    </row>
    <row r="41" spans="2:15" ht="24.95" customHeight="1">
      <c r="G41" s="70"/>
      <c r="H41" s="6"/>
      <c r="I41" s="6"/>
    </row>
    <row r="42" spans="2:15" ht="24.95" customHeight="1">
      <c r="G42" s="70"/>
      <c r="H42" s="6"/>
      <c r="I42" s="6"/>
    </row>
    <row r="43" spans="2:15" ht="24.95" customHeight="1">
      <c r="G43" s="70"/>
      <c r="H43" s="6"/>
      <c r="I43" s="6"/>
    </row>
    <row r="44" spans="2:15" ht="24.95" customHeight="1">
      <c r="G44" s="70"/>
      <c r="H44" s="6"/>
      <c r="I44" s="6"/>
    </row>
    <row r="45" spans="2:15" ht="24.95" customHeight="1">
      <c r="G45" s="70"/>
      <c r="H45" s="6"/>
      <c r="I45" s="6"/>
    </row>
    <row r="46" spans="2:15" ht="24.95" customHeight="1">
      <c r="G46" s="70"/>
      <c r="H46" s="6"/>
      <c r="I46" s="6"/>
    </row>
    <row r="47" spans="2:15" ht="24.95" customHeight="1">
      <c r="G47" s="37"/>
      <c r="H47" s="6"/>
      <c r="I47" s="6"/>
    </row>
    <row r="48" spans="2:15" ht="24.95" customHeight="1">
      <c r="G48" s="37"/>
      <c r="H48" s="6"/>
      <c r="I48" s="6"/>
    </row>
  </sheetData>
  <mergeCells count="21">
    <mergeCell ref="F32:F33"/>
    <mergeCell ref="B34:D34"/>
    <mergeCell ref="B37:D37"/>
    <mergeCell ref="B38:D38"/>
    <mergeCell ref="B39:D39"/>
    <mergeCell ref="B30:B33"/>
    <mergeCell ref="C30:C31"/>
    <mergeCell ref="E30:E31"/>
    <mergeCell ref="F30:F31"/>
    <mergeCell ref="C32:C33"/>
    <mergeCell ref="B16:D16"/>
    <mergeCell ref="B19:D19"/>
    <mergeCell ref="B21:B28"/>
    <mergeCell ref="E22:E27"/>
    <mergeCell ref="F22:F27"/>
    <mergeCell ref="B15:D15"/>
    <mergeCell ref="B3:F3"/>
    <mergeCell ref="B5:F5"/>
    <mergeCell ref="B7:F7"/>
    <mergeCell ref="B9:F9"/>
    <mergeCell ref="B12:D12"/>
  </mergeCells>
  <phoneticPr fontId="3" type="noConversion"/>
  <pageMargins left="0.78740157480314965" right="0.78740157480314965" top="0.9448818897637796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A2" sqref="A2"/>
    </sheetView>
  </sheetViews>
  <sheetFormatPr defaultRowHeight="16.5"/>
  <sheetData>
    <row r="2" spans="1:1">
      <c r="A2" s="130" t="s">
        <v>52</v>
      </c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간접비 산출</vt:lpstr>
      <vt:lpstr>용역인건비 기준단가(23년기준)</vt:lpstr>
      <vt:lpstr>'간접비 산출'!Print_Area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2023-01-06T02:10:01Z</cp:lastPrinted>
  <dcterms:created xsi:type="dcterms:W3CDTF">2023-01-06T01:57:06Z</dcterms:created>
  <dcterms:modified xsi:type="dcterms:W3CDTF">2023-03-05T14:31:10Z</dcterms:modified>
</cp:coreProperties>
</file>