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760" tabRatio="546" activeTab="0"/>
  </bookViews>
  <sheets>
    <sheet name="정보기전" sheetId="1" r:id="rId1"/>
    <sheet name="소재" sheetId="2" r:id="rId2"/>
    <sheet name="환경" sheetId="3" r:id="rId3"/>
    <sheet name="생명" sheetId="4" r:id="rId4"/>
    <sheet name="나노" sheetId="5" r:id="rId5"/>
    <sheet name="광과학" sheetId="6" r:id="rId6"/>
    <sheet name="의료" sheetId="7" r:id="rId7"/>
    <sheet name="펨토" sheetId="8" r:id="rId8"/>
    <sheet name="공통" sheetId="9" r:id="rId9"/>
    <sheet name="개설" sheetId="10" state="hidden" r:id="rId10"/>
    <sheet name="양식" sheetId="11" state="hidden" r:id="rId11"/>
  </sheets>
  <definedNames>
    <definedName name="_xlnm.Print_Titles" localSheetId="9">'개설'!$4:$4</definedName>
  </definedNames>
  <calcPr fullCalcOnLoad="1"/>
</workbook>
</file>

<file path=xl/sharedStrings.xml><?xml version="1.0" encoding="utf-8"?>
<sst xmlns="http://schemas.openxmlformats.org/spreadsheetml/2006/main" count="1911" uniqueCount="480">
  <si>
    <t>Tuesday</t>
  </si>
  <si>
    <t>Wednesday</t>
  </si>
  <si>
    <t>Thursday</t>
  </si>
  <si>
    <t>Friday</t>
  </si>
  <si>
    <t>Monday</t>
  </si>
  <si>
    <t>Lunch Time (12:00 ~ 13:00)</t>
  </si>
  <si>
    <t>B206</t>
  </si>
  <si>
    <t>M228</t>
  </si>
  <si>
    <t>Class Title</t>
  </si>
  <si>
    <t>1:0:0</t>
  </si>
  <si>
    <t>이현주</t>
  </si>
  <si>
    <t>3:0:3</t>
  </si>
  <si>
    <t>박창수</t>
  </si>
  <si>
    <t>임혁</t>
  </si>
  <si>
    <t>이종수</t>
  </si>
  <si>
    <t>송종인</t>
  </si>
  <si>
    <t>백운출</t>
  </si>
  <si>
    <t>전성찬</t>
  </si>
  <si>
    <t>하동수</t>
  </si>
  <si>
    <t>송계휴</t>
  </si>
  <si>
    <t>김기선</t>
  </si>
  <si>
    <t>호요성</t>
  </si>
  <si>
    <t>조영달</t>
  </si>
  <si>
    <t>김덕영</t>
  </si>
  <si>
    <t>우운택</t>
  </si>
  <si>
    <t>블라디미르 신</t>
  </si>
  <si>
    <t>김강욱</t>
  </si>
  <si>
    <t>고광희</t>
  </si>
  <si>
    <t>양성</t>
  </si>
  <si>
    <t>이용구</t>
  </si>
  <si>
    <t>박기환</t>
  </si>
  <si>
    <t>김용훈</t>
  </si>
  <si>
    <t>안효성</t>
  </si>
  <si>
    <t>최태선</t>
  </si>
  <si>
    <t>김영하</t>
  </si>
  <si>
    <t>이광희</t>
  </si>
  <si>
    <t>장윤희</t>
  </si>
  <si>
    <t>노도영</t>
  </si>
  <si>
    <t>이탁희</t>
  </si>
  <si>
    <t>정건영</t>
  </si>
  <si>
    <t>박지웅</t>
  </si>
  <si>
    <t>김동유</t>
  </si>
  <si>
    <t>김준하</t>
  </si>
  <si>
    <t>1:0:1</t>
  </si>
  <si>
    <t>이재영</t>
  </si>
  <si>
    <t>2:0:2</t>
  </si>
  <si>
    <t>박기홍</t>
  </si>
  <si>
    <t>허호길</t>
  </si>
  <si>
    <t>장인섭</t>
  </si>
  <si>
    <t>4:0:4</t>
  </si>
  <si>
    <t>김재일</t>
  </si>
  <si>
    <t>엄수현</t>
  </si>
  <si>
    <t>박지용</t>
  </si>
  <si>
    <t>전상용</t>
  </si>
  <si>
    <t>이주영</t>
  </si>
  <si>
    <t>전창덕</t>
  </si>
  <si>
    <t>김도한</t>
  </si>
  <si>
    <t>조정희</t>
  </si>
  <si>
    <t>김용철</t>
  </si>
  <si>
    <t>임신혁</t>
  </si>
  <si>
    <t>석희용</t>
  </si>
  <si>
    <t>지상윤</t>
  </si>
  <si>
    <t>와테커</t>
  </si>
  <si>
    <t>3:0:0</t>
  </si>
  <si>
    <t>이소림</t>
  </si>
  <si>
    <t>담당교수
Instructor</t>
  </si>
  <si>
    <t>Instructor</t>
  </si>
  <si>
    <t>B203</t>
  </si>
  <si>
    <t>B202</t>
  </si>
  <si>
    <t>B201</t>
  </si>
  <si>
    <t>ARPI 110</t>
  </si>
  <si>
    <t>B205</t>
  </si>
  <si>
    <t>1st Class
(09:00-10:30)</t>
  </si>
  <si>
    <t>2nd Class
(10:30-12:00)</t>
  </si>
  <si>
    <t>3rd Class
(13:00-14:30)</t>
  </si>
  <si>
    <t>1st Class
(09:00-10:30)</t>
  </si>
  <si>
    <t>2nd Class
(10:30-12:00)</t>
  </si>
  <si>
    <t>3rd Class
(13:00-14:30)</t>
  </si>
  <si>
    <t>4th Class
(14:30-16:00)</t>
  </si>
  <si>
    <t>5th Class
(16:00-17:30)</t>
  </si>
  <si>
    <t>6th Class
(17:30-19:00)</t>
  </si>
  <si>
    <t>Crs. No.</t>
  </si>
  <si>
    <t>Crs. No.</t>
  </si>
  <si>
    <t>Room</t>
  </si>
  <si>
    <t>Instructor</t>
  </si>
  <si>
    <t>Class Title</t>
  </si>
  <si>
    <t>Room</t>
  </si>
  <si>
    <t>Crs. No.</t>
  </si>
  <si>
    <t>Room</t>
  </si>
  <si>
    <t>4th Class
(14:30-16:00)</t>
  </si>
  <si>
    <t>5th Class
(16:00-17:30)</t>
  </si>
  <si>
    <t>6th Class
(17:30-19:00)</t>
  </si>
  <si>
    <t>Instructor</t>
  </si>
  <si>
    <t>Class Title</t>
  </si>
  <si>
    <t>Time                 Day</t>
  </si>
  <si>
    <t>Time                 Day</t>
  </si>
  <si>
    <t>#205</t>
  </si>
  <si>
    <t>#108</t>
  </si>
  <si>
    <t>#108</t>
  </si>
  <si>
    <t>#410</t>
  </si>
  <si>
    <t>삼 #211</t>
  </si>
  <si>
    <t>#210</t>
  </si>
  <si>
    <t>#121</t>
  </si>
  <si>
    <t>#223</t>
  </si>
  <si>
    <t>#325</t>
  </si>
  <si>
    <t>#428</t>
  </si>
  <si>
    <t>APRI-110</t>
  </si>
  <si>
    <t>7-A</t>
  </si>
  <si>
    <t>6-B</t>
  </si>
  <si>
    <t>6-A</t>
  </si>
  <si>
    <t>6-C</t>
  </si>
  <si>
    <t>7-C</t>
  </si>
  <si>
    <t>7-B</t>
  </si>
  <si>
    <t>A</t>
  </si>
  <si>
    <t>C</t>
  </si>
  <si>
    <t>오룡관</t>
  </si>
  <si>
    <t>M228</t>
  </si>
  <si>
    <t>[붙임1]</t>
  </si>
  <si>
    <t>학과(부)
Dept.</t>
  </si>
  <si>
    <r>
      <t xml:space="preserve">과목구분
</t>
    </r>
    <r>
      <rPr>
        <sz val="9"/>
        <color indexed="8"/>
        <rFont val="맑은 고딕"/>
        <family val="3"/>
      </rPr>
      <t>Classification</t>
    </r>
  </si>
  <si>
    <r>
      <t xml:space="preserve">과목번호
</t>
    </r>
    <r>
      <rPr>
        <sz val="9"/>
        <color indexed="8"/>
        <rFont val="맑은 고딕"/>
        <family val="3"/>
      </rPr>
      <t xml:space="preserve"> Course No.</t>
    </r>
  </si>
  <si>
    <t>교과목명
Course Title</t>
  </si>
  <si>
    <r>
      <t xml:space="preserve">강:실:학
</t>
    </r>
    <r>
      <rPr>
        <sz val="9"/>
        <color indexed="8"/>
        <rFont val="맑은 고딕"/>
        <family val="3"/>
      </rPr>
      <t>Hrs.:E.:Credits</t>
    </r>
  </si>
  <si>
    <t>영어
강의</t>
  </si>
  <si>
    <t>비고</t>
  </si>
  <si>
    <t>정보기전공학부
(School of Information &amp; Mechatronics)</t>
  </si>
  <si>
    <t>Required</t>
  </si>
  <si>
    <t>Elective</t>
  </si>
  <si>
    <t>바뎃 사에이드</t>
  </si>
  <si>
    <t>광몽 심</t>
  </si>
  <si>
    <t>이동선</t>
  </si>
  <si>
    <t>윤국진</t>
  </si>
  <si>
    <t>이흥노</t>
  </si>
  <si>
    <t>Research</t>
  </si>
  <si>
    <t>류제하</t>
  </si>
  <si>
    <t>세미나
Seminar</t>
  </si>
  <si>
    <t>석사논문연구
Research for Master Dissertation</t>
  </si>
  <si>
    <t>박사논문연구
Research for Ph.D. Dissertation</t>
  </si>
  <si>
    <t>신소재공학과
(Dept. of Materials Science &amp; Engineering)</t>
  </si>
  <si>
    <t>이병훈</t>
  </si>
  <si>
    <t>환경공학과
(Dept. of Environmental Science &amp; Engineering)</t>
  </si>
  <si>
    <t>환경 오염물질 기기분석
Instrumental Analysis on Environmental Pollutants</t>
  </si>
  <si>
    <t>한승희</t>
  </si>
  <si>
    <t>환경공학 세미나
Environmental Engineering Seminar</t>
  </si>
  <si>
    <t>조재원</t>
  </si>
  <si>
    <t>데트레프 뮬러</t>
  </si>
  <si>
    <t>개별연구 I
Individual Research  I</t>
  </si>
  <si>
    <t>개별연구 II
Individual Research  II</t>
  </si>
  <si>
    <t>생명과학과
 (Dept. of Life Science)</t>
  </si>
  <si>
    <t>유영준</t>
  </si>
  <si>
    <t>학과세미나
Departmental Seminar</t>
  </si>
  <si>
    <t>연구세미나
Research Seminar</t>
  </si>
  <si>
    <t>석사논문연구
Thesis Research / M.S.</t>
  </si>
  <si>
    <t>박사논문연구
Thesis Research / Ph.D.</t>
  </si>
  <si>
    <t>파동 광학
Wave Optics</t>
  </si>
  <si>
    <t>카롤야눌레비치</t>
  </si>
  <si>
    <t>석사논문연구
Research for Master Thesis</t>
  </si>
  <si>
    <t>공통
(Common)</t>
  </si>
  <si>
    <t>한국어 I
Beginner Korean I</t>
  </si>
  <si>
    <t>영어 1 : 영작문
English Ⅰ : Writing &amp; Grammar</t>
  </si>
  <si>
    <t>영어 1 : 영어회화
English Ⅰ: Speaking &amp; Listening</t>
  </si>
  <si>
    <t>영어 2 : 학술작문
English Ⅱ : Academic Writing</t>
  </si>
  <si>
    <t>존 맥도날드</t>
  </si>
  <si>
    <t>영어 2 : 프리젠테이션
English Ⅱ : Presentation &amp; Pronunciation</t>
  </si>
  <si>
    <t>한국어 II
Low Intermediate Korean II</t>
  </si>
  <si>
    <t>한국어 III
High Intermediate Korean III</t>
  </si>
  <si>
    <t>특별교양강좌 I
A Special Cultural Lecture I</t>
  </si>
  <si>
    <t>Visiting Speakers</t>
  </si>
  <si>
    <t>특별교양강좌 II
A Special Cultural Lecture II</t>
  </si>
  <si>
    <t>M228</t>
  </si>
  <si>
    <t>M101</t>
  </si>
  <si>
    <t>M102</t>
  </si>
  <si>
    <t>M104</t>
  </si>
  <si>
    <t>B206</t>
  </si>
  <si>
    <t>B201</t>
  </si>
  <si>
    <t>B203</t>
  </si>
  <si>
    <t>B202</t>
  </si>
  <si>
    <t>B203</t>
  </si>
  <si>
    <t>APRI 110</t>
  </si>
  <si>
    <t>B201</t>
  </si>
  <si>
    <t>B202</t>
  </si>
  <si>
    <t>#205</t>
  </si>
  <si>
    <t>Faculty Meeting</t>
  </si>
  <si>
    <t>4th Class
(14:30-16:00)</t>
  </si>
  <si>
    <t>3rd Class
(13:00-14:30)</t>
  </si>
  <si>
    <t>07:30-09:00</t>
  </si>
  <si>
    <t>Faculty Meeting</t>
  </si>
  <si>
    <t>#201</t>
  </si>
  <si>
    <t>Office Time</t>
  </si>
  <si>
    <t>학과 
Office Time</t>
  </si>
  <si>
    <t>학과
Office Time</t>
  </si>
  <si>
    <t>원
Office Time</t>
  </si>
  <si>
    <t>Supplementary Lecture</t>
  </si>
  <si>
    <t>19:00-22:00</t>
  </si>
  <si>
    <t>19:00-22:00</t>
  </si>
  <si>
    <t>APRI-110</t>
  </si>
  <si>
    <t>7-D</t>
  </si>
  <si>
    <t>6-D</t>
  </si>
  <si>
    <r>
      <t xml:space="preserve">6th Class
</t>
    </r>
    <r>
      <rPr>
        <b/>
        <sz val="9"/>
        <rFont val="맑은 고딕"/>
        <family val="3"/>
      </rPr>
      <t>(18:00-19:30)</t>
    </r>
  </si>
  <si>
    <t>2009학년도 2학기 개설교과목</t>
  </si>
  <si>
    <t>2009. 8. 11 현재</t>
  </si>
  <si>
    <t>정보기전 콜로퀴움
Information &amp; Mechatronics Colloquium</t>
  </si>
  <si>
    <t>김덕영,이현주,양성</t>
  </si>
  <si>
    <t>O</t>
  </si>
  <si>
    <t>광통신 네트워크
Optical Networks</t>
  </si>
  <si>
    <t>무선 네트워크
Wireless Networks</t>
  </si>
  <si>
    <t>공유/02649, 24620</t>
  </si>
  <si>
    <t>데이터베이스 시스템
Database Systems</t>
  </si>
  <si>
    <t>반도체 나노구조 광학
Optics of Semiconductor Nanostructures</t>
  </si>
  <si>
    <t>RF 및 무선시스템 설계
RF and Wireless System Designs</t>
  </si>
  <si>
    <t>수치최적화
Numerical Optimization</t>
  </si>
  <si>
    <t>고급 아나로그 집적회로설계
Advanced Analog Integrated Circuit Design</t>
  </si>
  <si>
    <t>공유/02642</t>
  </si>
  <si>
    <t>고급공업해석학
Advanced Engineering Analysis</t>
  </si>
  <si>
    <t>임베디드 시스템 설계
Embedded Systems Design</t>
  </si>
  <si>
    <t>수리물리
Mathematical Methods for Physics</t>
  </si>
  <si>
    <t>공유/22635, 26615</t>
  </si>
  <si>
    <t>무선통신채널의 해석 및 응용
Wireless Link Analysis in Modern Communication Systems</t>
  </si>
  <si>
    <t>정보 및 부호화 이론
Information &amp; Coding Theory</t>
  </si>
  <si>
    <t>디지털 통신시스템
Digital Communication Systems</t>
  </si>
  <si>
    <t>공유/02648</t>
  </si>
  <si>
    <t>디지털 영상신호 처리
Digital Image Processing</t>
  </si>
  <si>
    <t>광전자공학
Optoelectronics</t>
  </si>
  <si>
    <r>
      <t xml:space="preserve">이용탁, </t>
    </r>
    <r>
      <rPr>
        <i/>
        <sz val="11"/>
        <rFont val="맑은 고딕"/>
        <family val="3"/>
      </rPr>
      <t>Kamal Alameh</t>
    </r>
  </si>
  <si>
    <t>공유/02650, 22604</t>
  </si>
  <si>
    <t>반도체 소자 이론
Theory of Semiconductor Devices</t>
  </si>
  <si>
    <t>공유/22607</t>
  </si>
  <si>
    <t>푸리에 광학
Fourier Optics and Adaptive Optics</t>
  </si>
  <si>
    <t>공유/22613, 24619</t>
  </si>
  <si>
    <t>편재 및 착용 컴퓨팅
Ubiquitous/Wearable Computing</t>
  </si>
  <si>
    <t>신호처리공학 특론 I: 고급비디오코딩
Special Topics on Signal Processing &amp; Systems I: Advanced Video Coding</t>
  </si>
  <si>
    <t>안테나 공학
Antenna Engineering</t>
  </si>
  <si>
    <t>고급기하 모델링 및 그래픽스를 위한 물리기반 모델링
Advanced Topics in Geometric and Physics-based Modeling for Graphics</t>
  </si>
  <si>
    <t>BioMEMS/BioNEMS 응용을 위한 미세유체역학
Microfluidics for BioMEMS/BioNEMS applications</t>
  </si>
  <si>
    <t>공유/02652, 24625</t>
  </si>
  <si>
    <t>유한요소해석
Finite Element Analysis and Simulations</t>
  </si>
  <si>
    <t>김소희</t>
  </si>
  <si>
    <t>공유/24626</t>
  </si>
  <si>
    <t>소프트웨어 엔지니어링
Software Engineering</t>
  </si>
  <si>
    <t>센서 및 액츄에이터
Sensor and Actuator</t>
  </si>
  <si>
    <t>디지털 제어 시스템
Digital Control System</t>
  </si>
  <si>
    <t>다이나믹 시스템의 통계 분석
Statistical Analysis of Dynamic Systems</t>
  </si>
  <si>
    <t>인공지능과 응용
Artificial Intelligence and Applications</t>
  </si>
  <si>
    <t>UWB 레이더시스템 신호
UWB Radaer System &amp; Signal</t>
  </si>
  <si>
    <t>로봇 비젼
Robot Vision</t>
  </si>
  <si>
    <t>개별연구 Ⅱ
Individual Research Ⅱ</t>
  </si>
  <si>
    <t>V</t>
  </si>
  <si>
    <t>고분자 형태학
The Morphology of Polymers</t>
  </si>
  <si>
    <t>생체적합성
Biocompatibility</t>
  </si>
  <si>
    <t>공유/02613, 24603</t>
  </si>
  <si>
    <t>생화학특론
Biochemistry</t>
  </si>
  <si>
    <t>태기융</t>
  </si>
  <si>
    <t>공유/02615, 26610</t>
  </si>
  <si>
    <t>유기물광전자 II
Organic Materials for Electronics and Photonics II</t>
  </si>
  <si>
    <t>공유/02617, 26611</t>
  </si>
  <si>
    <t>박막제조공정
Thin Film Technology</t>
  </si>
  <si>
    <t>박성주</t>
  </si>
  <si>
    <t>공유/02626, 26605</t>
  </si>
  <si>
    <t>응용양자화학
Applied Quantum Chemistry</t>
  </si>
  <si>
    <t>고급 X-ray 회절론
Modern X-ray Diffraction</t>
  </si>
  <si>
    <t>공유/02627, 22620, 26612</t>
  </si>
  <si>
    <t>나노전자학
Nanoelectronics</t>
  </si>
  <si>
    <t>공유/02635, 26613</t>
  </si>
  <si>
    <t>리소그라피 공정
Lithography Process</t>
  </si>
  <si>
    <t>2:2:3</t>
  </si>
  <si>
    <t>공유/26614</t>
  </si>
  <si>
    <t>유기광전자 재료화학
Materials Chemistry for Organic Electronics and Photonics</t>
  </si>
  <si>
    <t>공유/02637</t>
  </si>
  <si>
    <t>반도체 메모리 소자
Semiconductor Memory Device</t>
  </si>
  <si>
    <r>
      <t xml:space="preserve">황현상, </t>
    </r>
    <r>
      <rPr>
        <i/>
        <sz val="11"/>
        <rFont val="맑은 고딕"/>
        <family val="3"/>
      </rPr>
      <t>Alex Ignatiev</t>
    </r>
  </si>
  <si>
    <t>공유/02639</t>
  </si>
  <si>
    <t>플렉시블 전기전자 재료 및 응용
Flexible Electronics:Materials and Applications</t>
  </si>
  <si>
    <t>고흥조</t>
  </si>
  <si>
    <t>환경전문가 역량 함양 교육
Environmental Professionals Capacity Building</t>
  </si>
  <si>
    <t>에어로졸 측정 및 실습
Aerosol Measurement</t>
  </si>
  <si>
    <t>양모</t>
  </si>
  <si>
    <t>연안 생지화학
Coastal and Estuarine Biogeochemistry</t>
  </si>
  <si>
    <t>대기에어로졸 원격탐사
Remote Sensing of Atmospheric Aerosols</t>
  </si>
  <si>
    <t>환경유기화학 및 표면화학
Environmental Organic and Surface Chemistry</t>
  </si>
  <si>
    <t>대기오염모델링
Air Pollution Modelling</t>
  </si>
  <si>
    <t>정철</t>
  </si>
  <si>
    <t>토양오염 제어공학
Subsurface Remediation Engineering</t>
  </si>
  <si>
    <t>김경웅</t>
  </si>
  <si>
    <t>환경시스템공학
Enviromental System Engineering</t>
  </si>
  <si>
    <t>환경나노기술
Environmental Nanotechnology</t>
  </si>
  <si>
    <t>최희철</t>
  </si>
  <si>
    <t>바이오에너지기술
Bioenergy Technology</t>
  </si>
  <si>
    <t>전기화학공학
Electrochemical Technology</t>
  </si>
  <si>
    <t>고급분자생물학
Advanced Molecular Biology</t>
  </si>
  <si>
    <t>김도한,송우근,박우진,조정희,이주영,전창덕,송미령</t>
  </si>
  <si>
    <t>발생학 II
Developmental Biology II</t>
  </si>
  <si>
    <t>단백질생화학
Protein Biochemistry</t>
  </si>
  <si>
    <t>고급면역학
Advanced Immunology</t>
  </si>
  <si>
    <t>분자시스템생물학
Molecular Systems Biology</t>
  </si>
  <si>
    <t>세포상호작용론
Cell-Cell Interaction</t>
  </si>
  <si>
    <t>송우근</t>
  </si>
  <si>
    <t>의약화학 II
Medicinal Chemistry II</t>
  </si>
  <si>
    <t>공유/24627</t>
  </si>
  <si>
    <t>질량분석기의 생물학적 응용
Biological Applications of Mass Spectrometry</t>
  </si>
  <si>
    <t>심장병 생리학
Pathophysiology of heart disease</t>
  </si>
  <si>
    <t>박우진</t>
  </si>
  <si>
    <t>고급 세포면역 생물학
Advanced Cellular Immunobiology</t>
  </si>
  <si>
    <t>면역시냅스연구
The Immunological Synapse</t>
  </si>
  <si>
    <t>암 생물학
Cancer biology</t>
  </si>
  <si>
    <t>해홍 심</t>
  </si>
  <si>
    <t>신경생물학 Ⅱ
Neurobiology Ⅱ</t>
  </si>
  <si>
    <t>송미령</t>
  </si>
  <si>
    <t>생체막 수용체 및 리간드구조 특론 I
Structural Topics on Membrane receptor &amp; ligand interaction I</t>
  </si>
  <si>
    <t>생체막 수용체 및 리간드구조 특론 II
Structural Topics on Membrane receptor &amp; ligand interaction II</t>
  </si>
  <si>
    <t>바이오콘쥬게이트 화학 II
Bioconjugate Chemistry II</t>
  </si>
  <si>
    <t>공유/24628</t>
  </si>
  <si>
    <t>나노바이오재료전자공학과 (Department of Nanobio Materials and Electronics)</t>
  </si>
  <si>
    <t>나노화학 기능성 고분자
Advanced Polymers for Nano-Chemical Functions</t>
  </si>
  <si>
    <t>Hiroyuki Nishide</t>
  </si>
  <si>
    <t>고급 재료 및 기술특론-신뢰성 및 결점의 기초학
Fundamentals of Reliability and defects - basics and selected topics</t>
  </si>
  <si>
    <t>Luigi Pantisano</t>
  </si>
  <si>
    <t>비선형 광학 - 기초와 응용
Nonlinear Optics- Basics and Applications</t>
  </si>
  <si>
    <t>Peter Vctor Nickles</t>
  </si>
  <si>
    <t>Post CMOS 복합전자소자기술
Post CMOS Hybrid Device Technology</t>
  </si>
  <si>
    <t>반도체 재료 및 소자 특론
Semiconductor Devices on Single Crystalline and Unconventional Substra</t>
  </si>
  <si>
    <t>Charles W. Tu</t>
  </si>
  <si>
    <t>나노공정특론
Introduction to Nanofabrication and Nanomanufacturing</t>
  </si>
  <si>
    <t>Wu Lu</t>
  </si>
  <si>
    <t>공유/03612, 24603</t>
  </si>
  <si>
    <t>공유/03619, 26610</t>
  </si>
  <si>
    <t>공유/03623, 26611</t>
  </si>
  <si>
    <t>공유/03643, 26605</t>
  </si>
  <si>
    <t>공유/03648, , 22620, 26612</t>
  </si>
  <si>
    <t>공유/03683, 26613</t>
  </si>
  <si>
    <t>공유/03687</t>
  </si>
  <si>
    <t>반도체 메모리 소자
Semiconductor memory device</t>
  </si>
  <si>
    <t>공유/03689</t>
  </si>
  <si>
    <t>공유/11414</t>
  </si>
  <si>
    <t>공유/11611</t>
  </si>
  <si>
    <t>공유/11402, 24620</t>
  </si>
  <si>
    <t>공유/11653, 22604</t>
  </si>
  <si>
    <t>공유/15421, 24625</t>
  </si>
  <si>
    <t>나노재료학
Nanomaterials</t>
  </si>
  <si>
    <r>
      <t xml:space="preserve">게클러, </t>
    </r>
    <r>
      <rPr>
        <i/>
        <sz val="11"/>
        <rFont val="맑은 고딕"/>
        <family val="3"/>
      </rPr>
      <t>H. Fuchs</t>
    </r>
  </si>
  <si>
    <t>WCU 세미나
Interdisciplinary Seminar</t>
  </si>
  <si>
    <t>광과학기술학제전공 (Graduate Program of Photon Science and Technology)</t>
  </si>
  <si>
    <t>공유/11653, 02650</t>
  </si>
  <si>
    <t>공유/11663</t>
  </si>
  <si>
    <t>공유/11686, 24619</t>
  </si>
  <si>
    <t>공유/03648, 02627, 26612</t>
  </si>
  <si>
    <t>플라즈마 기초 및 광응용
Introduction to plasma physics and optical applications</t>
  </si>
  <si>
    <t>기초 양자 광학
Elements of Quantum Optics</t>
  </si>
  <si>
    <t>광과학기술특론 I: 광섬유 특성평가 및 측정시스템
Special Topics in  Photonics I: Fiber Optic Measurements and Systems</t>
  </si>
  <si>
    <t>공유/11423, 26615</t>
  </si>
  <si>
    <t>공유/26607</t>
  </si>
  <si>
    <t>의료시스템학제전공 (Graduate Program of Medical System Engineering)</t>
  </si>
  <si>
    <t>콜로퀴움 II
Medical Engineering Colloquium II</t>
  </si>
  <si>
    <t>권혁상</t>
  </si>
  <si>
    <t>공유/03612, 02613</t>
  </si>
  <si>
    <t>정밀 의료기구 설계
Precision medical device design</t>
  </si>
  <si>
    <t>GMSE 전공자를 위한 필요 수학
Essential mathematics for GMSE</t>
  </si>
  <si>
    <t>공유/11686, 22613</t>
  </si>
  <si>
    <t>공유/11402, 02649</t>
  </si>
  <si>
    <t>공유/15421, 02652</t>
  </si>
  <si>
    <t>공유/15425</t>
  </si>
  <si>
    <t>공유/09635</t>
  </si>
  <si>
    <t>공유/09694</t>
  </si>
  <si>
    <t>임상 생리학의 이해
General Consideration of Clinical Physiology</t>
  </si>
  <si>
    <t>펨토나노학제전공 (Graduate Program of Femto-Nano Science)</t>
  </si>
  <si>
    <t>공유/03643, 02626</t>
  </si>
  <si>
    <t>공유/22636</t>
  </si>
  <si>
    <t>공유/03619, 02615</t>
  </si>
  <si>
    <t>공유/03623, 02617</t>
  </si>
  <si>
    <t>공유/03648, 02627, 22620</t>
  </si>
  <si>
    <t>공유/03683, 02635</t>
  </si>
  <si>
    <t>리소그라피 공정
Lithography process</t>
  </si>
  <si>
    <t>공유/03684</t>
  </si>
  <si>
    <t>공유/11423, 22635</t>
  </si>
  <si>
    <t>-</t>
  </si>
  <si>
    <t>1개반,  
14명/반</t>
  </si>
  <si>
    <t>4개반,  
14명/반</t>
  </si>
  <si>
    <t>2개반,  
14명/반</t>
  </si>
  <si>
    <t>특허개론
Introduction to Patents</t>
  </si>
  <si>
    <t>6-A</t>
  </si>
  <si>
    <t>6-B</t>
  </si>
  <si>
    <t>6-C</t>
  </si>
  <si>
    <t>6-D</t>
  </si>
  <si>
    <t>7-A</t>
  </si>
  <si>
    <t>7-B</t>
  </si>
  <si>
    <t>7-C</t>
  </si>
  <si>
    <t>7-D</t>
  </si>
  <si>
    <t>B201</t>
  </si>
  <si>
    <t>B206</t>
  </si>
  <si>
    <t>B205</t>
  </si>
  <si>
    <t>B203</t>
  </si>
  <si>
    <t>B201</t>
  </si>
  <si>
    <t>B202</t>
  </si>
  <si>
    <t>Crs. No.</t>
  </si>
  <si>
    <t>Room</t>
  </si>
  <si>
    <t>B203</t>
  </si>
  <si>
    <t>B201</t>
  </si>
  <si>
    <t>Room</t>
  </si>
  <si>
    <t>2nd Class
(10:30-12:00)</t>
  </si>
  <si>
    <t>Crs. No.</t>
  </si>
  <si>
    <t>Lunch Time (12:00 ~ 13:00)</t>
  </si>
  <si>
    <t>4th Class
(14:30-16:00)</t>
  </si>
  <si>
    <t>Crs. No.</t>
  </si>
  <si>
    <t>B201</t>
  </si>
  <si>
    <t>B203</t>
  </si>
  <si>
    <t>B206</t>
  </si>
  <si>
    <t>양성</t>
  </si>
  <si>
    <t>M101</t>
  </si>
  <si>
    <t>-</t>
  </si>
  <si>
    <t>#410</t>
  </si>
  <si>
    <t>#210</t>
  </si>
  <si>
    <t>MSE #108</t>
  </si>
  <si>
    <t>MSE #205</t>
  </si>
  <si>
    <t>Info B203</t>
  </si>
  <si>
    <t>Info B201</t>
  </si>
  <si>
    <t>Info B205</t>
  </si>
  <si>
    <t>Info B203</t>
  </si>
  <si>
    <t>MSE #108</t>
  </si>
  <si>
    <t>MSE #205</t>
  </si>
  <si>
    <t>Info B202</t>
  </si>
  <si>
    <t>Info B203</t>
  </si>
  <si>
    <t>MSE #205</t>
  </si>
  <si>
    <t>Info B201</t>
  </si>
  <si>
    <t>Mecha 102</t>
  </si>
  <si>
    <t>Mecha 101</t>
  </si>
  <si>
    <t>Mecha 104</t>
  </si>
  <si>
    <t>Info B205</t>
  </si>
  <si>
    <t>MSE 108</t>
  </si>
  <si>
    <t>MSE 108</t>
  </si>
  <si>
    <t>Life 223</t>
  </si>
  <si>
    <t>Life 325</t>
  </si>
  <si>
    <t>Info B203</t>
  </si>
  <si>
    <t>MSE 205</t>
  </si>
  <si>
    <t>MSE 205</t>
  </si>
  <si>
    <t>MSE 205</t>
  </si>
  <si>
    <t>데이빗 롤란드</t>
  </si>
  <si>
    <t>콜린 윗</t>
  </si>
  <si>
    <t>8-A</t>
  </si>
  <si>
    <t>8-C</t>
  </si>
  <si>
    <t>9-A</t>
  </si>
  <si>
    <t>9-B</t>
  </si>
  <si>
    <t>* 공통과목 분반 추가 편집</t>
  </si>
  <si>
    <t>9-B</t>
  </si>
  <si>
    <t>8-C</t>
  </si>
  <si>
    <t>B</t>
  </si>
  <si>
    <t>8-A</t>
  </si>
  <si>
    <t>9-A</t>
  </si>
  <si>
    <t>Kumho Research Hall(Basement)</t>
  </si>
  <si>
    <t>Mecha 104</t>
  </si>
  <si>
    <t>Info B205</t>
  </si>
  <si>
    <t>Mecha 228</t>
  </si>
  <si>
    <t>Mecha 228</t>
  </si>
  <si>
    <t>GTI Seminar Rm.</t>
  </si>
  <si>
    <t>APRI-110</t>
  </si>
  <si>
    <t>M102</t>
  </si>
  <si>
    <t>Mecha #228</t>
  </si>
  <si>
    <t>Mecha #228</t>
  </si>
  <si>
    <t>김덕영,이현주</t>
  </si>
  <si>
    <t>M101</t>
  </si>
  <si>
    <t>M228</t>
  </si>
  <si>
    <t>#411</t>
  </si>
  <si>
    <t>#411</t>
  </si>
  <si>
    <t>삼 #211</t>
  </si>
  <si>
    <t>환경공학특론 I: 환경미생물 생태
Special Topics in Environmental Engineering I: Environmental Microbial Ecology</t>
  </si>
  <si>
    <t>#205</t>
  </si>
  <si>
    <t>B206</t>
  </si>
  <si>
    <t>Info B202</t>
  </si>
  <si>
    <t>6-E</t>
  </si>
  <si>
    <t>6-E</t>
  </si>
  <si>
    <t>콜린 윗</t>
  </si>
  <si>
    <t>5개반,  
14명/반</t>
  </si>
  <si>
    <t>6-E</t>
  </si>
  <si>
    <t>A</t>
  </si>
  <si>
    <t>Info B201</t>
  </si>
  <si>
    <t>알고리즘의 디자인과 분석
Design and Analysis of Algorithms</t>
  </si>
  <si>
    <t>전문구</t>
  </si>
  <si>
    <t>B201</t>
  </si>
  <si>
    <t>비선형제어
Nonlinear Control</t>
  </si>
  <si>
    <t>M228</t>
  </si>
  <si>
    <t>C</t>
  </si>
  <si>
    <t>GTI Seminar Rm.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</si>
</sst>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00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i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6"/>
      <color indexed="8"/>
      <name val="맑은 고딕"/>
      <family val="3"/>
    </font>
    <font>
      <sz val="8"/>
      <color indexed="10"/>
      <name val="맑은 고딕"/>
      <family val="3"/>
    </font>
    <font>
      <sz val="10"/>
      <color indexed="10"/>
      <name val="맑은 고딕"/>
      <family val="3"/>
    </font>
    <font>
      <b/>
      <i/>
      <sz val="8"/>
      <name val="맑은 고딕"/>
      <family val="3"/>
    </font>
    <font>
      <b/>
      <sz val="10"/>
      <name val="맑은 고딕"/>
      <family val="3"/>
    </font>
    <font>
      <b/>
      <sz val="10"/>
      <color indexed="9"/>
      <name val="맑은 고딕"/>
      <family val="3"/>
    </font>
    <font>
      <b/>
      <i/>
      <sz val="8"/>
      <color indexed="8"/>
      <name val="맑은 고딕"/>
      <family val="3"/>
    </font>
    <font>
      <b/>
      <i/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6"/>
      <color indexed="8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6"/>
      <color theme="1"/>
      <name val="Calibri"/>
      <family val="3"/>
    </font>
    <font>
      <i/>
      <sz val="11"/>
      <name val="Calibri"/>
      <family val="3"/>
    </font>
    <font>
      <sz val="8"/>
      <color rgb="FFFF0000"/>
      <name val="Calibri"/>
      <family val="3"/>
    </font>
    <font>
      <sz val="10"/>
      <color rgb="FFFF0000"/>
      <name val="Calibri"/>
      <family val="3"/>
    </font>
    <font>
      <b/>
      <sz val="10"/>
      <name val="Calibri"/>
      <family val="3"/>
    </font>
    <font>
      <b/>
      <i/>
      <sz val="8"/>
      <name val="Calibri"/>
      <family val="3"/>
    </font>
    <font>
      <b/>
      <i/>
      <sz val="8"/>
      <color theme="1"/>
      <name val="Calibri"/>
      <family val="3"/>
    </font>
    <font>
      <b/>
      <i/>
      <sz val="10"/>
      <color theme="1"/>
      <name val="Calibri"/>
      <family val="3"/>
    </font>
    <font>
      <b/>
      <sz val="10"/>
      <color theme="0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>
        <color theme="1" tint="0.49998000264167786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1" tint="0.4999800026416778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medium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1" tint="0.49998000264167786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1" tint="0.49998000264167786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theme="1" tint="0.49998000264167786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medium">
        <color theme="1" tint="0.49998000264167786"/>
      </bottom>
    </border>
    <border>
      <left style="thin">
        <color theme="0" tint="-0.3499799966812134"/>
      </left>
      <right style="medium">
        <color theme="1" tint="0.49998000264167786"/>
      </right>
      <top style="thin">
        <color theme="0" tint="-0.3499799966812134"/>
      </top>
      <bottom style="medium">
        <color theme="1" tint="0.49998000264167786"/>
      </bottom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 style="medium">
        <color theme="1" tint="0.49998000264167786"/>
      </right>
      <top style="thin">
        <color theme="0" tint="-0.3499799966812134"/>
      </top>
      <bottom style="thin"/>
    </border>
    <border>
      <left/>
      <right style="medium">
        <color theme="1" tint="0.49998000264167786"/>
      </right>
      <top style="thin">
        <color theme="0" tint="-0.3499799966812134"/>
      </top>
      <bottom style="thin"/>
    </border>
    <border>
      <left/>
      <right style="medium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1" tint="0.49998000264167786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0" tint="-0.3499799966812134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1" tint="0.49998000264167786"/>
      </right>
      <top style="thin"/>
      <bottom style="thin">
        <color theme="0" tint="-0.3499799966812134"/>
      </bottom>
    </border>
    <border>
      <left/>
      <right style="medium">
        <color theme="1" tint="0.49998000264167786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medium">
        <color theme="1" tint="0.49998000264167786"/>
      </right>
      <top style="thin"/>
      <bottom style="thin">
        <color theme="0" tint="-0.3499799966812134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0" tint="-0.3499799966812134"/>
      </bottom>
    </border>
    <border>
      <left/>
      <right style="medium">
        <color theme="1" tint="0.49998000264167786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1" tint="0.49998000264167786"/>
      </right>
      <top style="thin">
        <color theme="0" tint="-0.3499799966812134"/>
      </top>
      <bottom style="medium">
        <color theme="1" tint="0.49998000264167786"/>
      </bottom>
    </border>
    <border>
      <left/>
      <right style="medium">
        <color theme="1" tint="0.49998000264167786"/>
      </right>
      <top style="thin">
        <color theme="0" tint="-0.3499799966812134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/>
    </border>
    <border diagonalDown="1">
      <left style="medium">
        <color theme="1" tint="0.49998000264167786"/>
      </left>
      <right/>
      <top style="medium">
        <color theme="1" tint="0.49998000264167786"/>
      </top>
      <bottom/>
      <diagonal style="thin">
        <color theme="0" tint="-0.3499799966812134"/>
      </diagonal>
    </border>
    <border diagonalDown="1">
      <left/>
      <right/>
      <top style="medium">
        <color theme="1" tint="0.49998000264167786"/>
      </top>
      <bottom/>
      <diagonal style="thin">
        <color theme="0" tint="-0.3499799966812134"/>
      </diagonal>
    </border>
    <border>
      <left style="thin"/>
      <right style="medium">
        <color theme="0" tint="-0.3499799966812134"/>
      </right>
      <top style="medium">
        <color theme="1" tint="0.49998000264167786"/>
      </top>
      <bottom/>
    </border>
    <border>
      <left>
        <color indexed="63"/>
      </left>
      <right style="thin"/>
      <top style="medium">
        <color theme="1" tint="0.49998000264167786"/>
      </top>
      <bottom/>
    </border>
    <border>
      <left/>
      <right style="thin">
        <color theme="0" tint="-0.3499799966812134"/>
      </right>
      <top style="medium">
        <color theme="1" tint="0.49998000264167786"/>
      </top>
      <bottom/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0" tint="-0.3499799966812134"/>
      </right>
      <top style="thin"/>
      <bottom/>
    </border>
    <border>
      <left style="medium">
        <color theme="1" tint="0.49998000264167786"/>
      </left>
      <right style="thin">
        <color theme="0" tint="-0.3499799966812134"/>
      </right>
      <top/>
      <bottom/>
    </border>
    <border>
      <left style="medium">
        <color theme="1" tint="0.49998000264167786"/>
      </left>
      <right style="thin">
        <color theme="0" tint="-0.3499799966812134"/>
      </right>
      <top/>
      <bottom style="thin"/>
    </border>
    <border>
      <left style="medium">
        <color theme="1" tint="0.49998000264167786"/>
      </left>
      <right style="thin">
        <color theme="0" tint="-0.3499799966812134"/>
      </right>
      <top>
        <color indexed="63"/>
      </top>
      <bottom style="medium">
        <color theme="1" tint="0.49998000264167786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medium">
        <color theme="1" tint="0.49998000264167786"/>
      </left>
      <right/>
      <top style="thin"/>
      <bottom style="thin"/>
    </border>
    <border>
      <left/>
      <right/>
      <top style="thin"/>
      <bottom style="thin"/>
    </border>
    <border>
      <left/>
      <right style="medium">
        <color theme="1" tint="0.49998000264167786"/>
      </right>
      <top style="thin"/>
      <bottom style="thin"/>
    </border>
    <border>
      <left style="medium">
        <color theme="1" tint="0.49998000264167786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medium">
        <color theme="1" tint="0.49998000264167786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1" tint="0.49998000264167786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theme="1" tint="0.49998000264167786"/>
      </left>
      <right style="thin">
        <color theme="0" tint="-0.3499799966812134"/>
      </right>
      <top style="thin">
        <color theme="0" tint="-0.3499799966812134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medium">
        <color theme="0" tint="-0.3499799966812134"/>
      </left>
      <right style="thin"/>
      <top style="medium">
        <color theme="1" tint="0.49998000264167786"/>
      </top>
      <bottom/>
    </border>
    <border>
      <left style="thin">
        <color theme="0" tint="-0.3499799966812134"/>
      </left>
      <right style="medium">
        <color theme="1" tint="0.49998000264167786"/>
      </right>
      <top style="medium">
        <color theme="1" tint="0.49998000264167786"/>
      </top>
      <bottom/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>
      <alignment vertical="center"/>
      <protection/>
    </xf>
  </cellStyleXfs>
  <cellXfs count="511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59" fillId="7" borderId="11" xfId="0" applyFont="1" applyFill="1" applyBorder="1" applyAlignment="1">
      <alignment horizontal="center" vertical="center" wrapText="1"/>
    </xf>
    <xf numFmtId="0" fontId="59" fillId="7" borderId="12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59" fillId="7" borderId="14" xfId="0" applyFont="1" applyFill="1" applyBorder="1" applyAlignment="1">
      <alignment horizontal="center" vertical="center" wrapText="1"/>
    </xf>
    <xf numFmtId="0" fontId="59" fillId="7" borderId="15" xfId="0" applyFont="1" applyFill="1" applyBorder="1" applyAlignment="1">
      <alignment horizontal="center" vertical="center" wrapText="1"/>
    </xf>
    <xf numFmtId="0" fontId="59" fillId="7" borderId="16" xfId="0" applyFont="1" applyFill="1" applyBorder="1" applyAlignment="1">
      <alignment horizontal="center" vertical="center" wrapText="1"/>
    </xf>
    <xf numFmtId="0" fontId="59" fillId="7" borderId="17" xfId="0" applyFont="1" applyFill="1" applyBorder="1" applyAlignment="1">
      <alignment horizontal="center" vertical="center" wrapText="1"/>
    </xf>
    <xf numFmtId="0" fontId="59" fillId="7" borderId="18" xfId="0" applyFont="1" applyFill="1" applyBorder="1" applyAlignment="1">
      <alignment horizontal="center" vertical="center" wrapText="1"/>
    </xf>
    <xf numFmtId="0" fontId="59" fillId="7" borderId="19" xfId="0" applyFont="1" applyFill="1" applyBorder="1" applyAlignment="1">
      <alignment horizontal="center" vertical="center" wrapText="1"/>
    </xf>
    <xf numFmtId="0" fontId="59" fillId="7" borderId="20" xfId="0" applyFont="1" applyFill="1" applyBorder="1" applyAlignment="1">
      <alignment horizontal="center" vertical="center" wrapText="1"/>
    </xf>
    <xf numFmtId="0" fontId="59" fillId="7" borderId="21" xfId="0" applyFont="1" applyFill="1" applyBorder="1" applyAlignment="1">
      <alignment horizontal="center" vertical="center" wrapText="1"/>
    </xf>
    <xf numFmtId="0" fontId="59" fillId="7" borderId="22" xfId="0" applyFont="1" applyFill="1" applyBorder="1" applyAlignment="1">
      <alignment horizontal="center" vertical="center" wrapText="1"/>
    </xf>
    <xf numFmtId="0" fontId="59" fillId="7" borderId="23" xfId="0" applyFont="1" applyFill="1" applyBorder="1" applyAlignment="1">
      <alignment horizontal="center" vertical="center" wrapText="1"/>
    </xf>
    <xf numFmtId="0" fontId="58" fillId="7" borderId="24" xfId="0" applyFont="1" applyFill="1" applyBorder="1" applyAlignment="1">
      <alignment horizontal="center" vertical="center" shrinkToFit="1"/>
    </xf>
    <xf numFmtId="0" fontId="58" fillId="7" borderId="25" xfId="0" applyFont="1" applyFill="1" applyBorder="1" applyAlignment="1">
      <alignment horizontal="center" vertical="center" shrinkToFit="1"/>
    </xf>
    <xf numFmtId="0" fontId="58" fillId="7" borderId="26" xfId="0" applyFont="1" applyFill="1" applyBorder="1" applyAlignment="1">
      <alignment horizontal="center" vertical="center" shrinkToFit="1"/>
    </xf>
    <xf numFmtId="0" fontId="58" fillId="7" borderId="27" xfId="0" applyFont="1" applyFill="1" applyBorder="1" applyAlignment="1">
      <alignment horizontal="center" vertical="center" shrinkToFit="1"/>
    </xf>
    <xf numFmtId="0" fontId="58" fillId="7" borderId="28" xfId="0" applyFont="1" applyFill="1" applyBorder="1" applyAlignment="1">
      <alignment horizontal="center" vertical="center" shrinkToFit="1"/>
    </xf>
    <xf numFmtId="0" fontId="58" fillId="7" borderId="29" xfId="0" applyFont="1" applyFill="1" applyBorder="1" applyAlignment="1">
      <alignment horizontal="center" vertical="center" shrinkToFit="1"/>
    </xf>
    <xf numFmtId="0" fontId="58" fillId="7" borderId="30" xfId="0" applyFont="1" applyFill="1" applyBorder="1" applyAlignment="1">
      <alignment horizontal="center" vertical="center" shrinkToFit="1"/>
    </xf>
    <xf numFmtId="0" fontId="58" fillId="0" borderId="0" xfId="0" applyFont="1" applyAlignment="1">
      <alignment vertical="center" shrinkToFit="1"/>
    </xf>
    <xf numFmtId="0" fontId="58" fillId="7" borderId="31" xfId="0" applyFont="1" applyFill="1" applyBorder="1" applyAlignment="1">
      <alignment horizontal="center" vertical="center" shrinkToFit="1"/>
    </xf>
    <xf numFmtId="0" fontId="58" fillId="7" borderId="32" xfId="0" applyFont="1" applyFill="1" applyBorder="1" applyAlignment="1">
      <alignment horizontal="center" vertical="center" shrinkToFit="1"/>
    </xf>
    <xf numFmtId="0" fontId="58" fillId="7" borderId="33" xfId="0" applyFont="1" applyFill="1" applyBorder="1" applyAlignment="1">
      <alignment horizontal="center" vertical="center" shrinkToFit="1"/>
    </xf>
    <xf numFmtId="0" fontId="58" fillId="7" borderId="34" xfId="0" applyFont="1" applyFill="1" applyBorder="1" applyAlignment="1">
      <alignment horizontal="center" vertical="center" shrinkToFit="1"/>
    </xf>
    <xf numFmtId="0" fontId="58" fillId="7" borderId="35" xfId="0" applyFont="1" applyFill="1" applyBorder="1" applyAlignment="1">
      <alignment horizontal="center" vertical="center" shrinkToFit="1"/>
    </xf>
    <xf numFmtId="0" fontId="58" fillId="7" borderId="36" xfId="0" applyFont="1" applyFill="1" applyBorder="1" applyAlignment="1">
      <alignment horizontal="center" vertical="center" shrinkToFit="1"/>
    </xf>
    <xf numFmtId="0" fontId="58" fillId="7" borderId="37" xfId="0" applyFont="1" applyFill="1" applyBorder="1" applyAlignment="1">
      <alignment horizontal="center" vertical="center" shrinkToFit="1"/>
    </xf>
    <xf numFmtId="0" fontId="58" fillId="7" borderId="10" xfId="0" applyFont="1" applyFill="1" applyBorder="1" applyAlignment="1">
      <alignment horizontal="center" vertical="center" wrapText="1"/>
    </xf>
    <xf numFmtId="0" fontId="58" fillId="7" borderId="17" xfId="0" applyFont="1" applyFill="1" applyBorder="1" applyAlignment="1">
      <alignment horizontal="center" vertical="center" wrapText="1"/>
    </xf>
    <xf numFmtId="0" fontId="58" fillId="7" borderId="38" xfId="0" applyFont="1" applyFill="1" applyBorder="1" applyAlignment="1">
      <alignment horizontal="center" vertical="center" shrinkToFit="1"/>
    </xf>
    <xf numFmtId="0" fontId="59" fillId="7" borderId="39" xfId="0" applyFont="1" applyFill="1" applyBorder="1" applyAlignment="1">
      <alignment horizontal="center" vertical="center" wrapText="1"/>
    </xf>
    <xf numFmtId="0" fontId="59" fillId="7" borderId="40" xfId="0" applyFont="1" applyFill="1" applyBorder="1" applyAlignment="1">
      <alignment horizontal="center" vertical="center" wrapText="1"/>
    </xf>
    <xf numFmtId="0" fontId="58" fillId="7" borderId="41" xfId="0" applyFont="1" applyFill="1" applyBorder="1" applyAlignment="1">
      <alignment horizontal="center" vertical="center" shrinkToFit="1"/>
    </xf>
    <xf numFmtId="0" fontId="60" fillId="7" borderId="10" xfId="0" applyFont="1" applyFill="1" applyBorder="1" applyAlignment="1">
      <alignment horizontal="center" vertical="center" wrapText="1"/>
    </xf>
    <xf numFmtId="0" fontId="60" fillId="7" borderId="17" xfId="0" applyFont="1" applyFill="1" applyBorder="1" applyAlignment="1">
      <alignment horizontal="center" vertical="center" wrapText="1"/>
    </xf>
    <xf numFmtId="0" fontId="0" fillId="0" borderId="0" xfId="61" applyFont="1" applyAlignment="1">
      <alignment horizontal="left" vertical="center" shrinkToFit="1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Alignment="1">
      <alignment horizontal="center" vertical="center" shrinkToFit="1"/>
      <protection/>
    </xf>
    <xf numFmtId="0" fontId="61" fillId="33" borderId="42" xfId="61" applyFont="1" applyFill="1" applyBorder="1" applyAlignment="1">
      <alignment horizontal="center" vertical="center" wrapText="1" shrinkToFit="1"/>
      <protection/>
    </xf>
    <xf numFmtId="0" fontId="61" fillId="33" borderId="43" xfId="61" applyFont="1" applyFill="1" applyBorder="1" applyAlignment="1">
      <alignment horizontal="center" vertical="center" wrapText="1"/>
      <protection/>
    </xf>
    <xf numFmtId="0" fontId="61" fillId="33" borderId="44" xfId="61" applyFont="1" applyFill="1" applyBorder="1" applyAlignment="1">
      <alignment horizontal="center" vertical="center" wrapText="1"/>
      <protection/>
    </xf>
    <xf numFmtId="0" fontId="61" fillId="33" borderId="45" xfId="61" applyFont="1" applyFill="1" applyBorder="1" applyAlignment="1">
      <alignment horizontal="center" vertical="center" wrapText="1"/>
      <protection/>
    </xf>
    <xf numFmtId="0" fontId="62" fillId="0" borderId="46" xfId="61" applyFont="1" applyBorder="1" applyAlignment="1">
      <alignment horizontal="center" vertical="center" shrinkToFit="1"/>
      <protection/>
    </xf>
    <xf numFmtId="177" fontId="62" fillId="0" borderId="46" xfId="61" applyNumberFormat="1" applyFont="1" applyBorder="1" applyAlignment="1">
      <alignment horizontal="center" vertical="center"/>
      <protection/>
    </xf>
    <xf numFmtId="0" fontId="62" fillId="0" borderId="47" xfId="61" applyFont="1" applyBorder="1" applyAlignment="1">
      <alignment horizontal="center" vertical="center"/>
      <protection/>
    </xf>
    <xf numFmtId="0" fontId="62" fillId="0" borderId="46" xfId="61" applyFont="1" applyBorder="1" applyAlignment="1">
      <alignment horizontal="center" vertical="center"/>
      <protection/>
    </xf>
    <xf numFmtId="0" fontId="62" fillId="0" borderId="48" xfId="61" applyFont="1" applyBorder="1" applyAlignment="1">
      <alignment horizontal="center" vertical="center" shrinkToFit="1"/>
      <protection/>
    </xf>
    <xf numFmtId="177" fontId="62" fillId="0" borderId="48" xfId="61" applyNumberFormat="1" applyFont="1" applyBorder="1" applyAlignment="1">
      <alignment horizontal="center" vertical="center"/>
      <protection/>
    </xf>
    <xf numFmtId="0" fontId="62" fillId="0" borderId="49" xfId="61" applyFont="1" applyBorder="1" applyAlignment="1">
      <alignment horizontal="center" vertical="center"/>
      <protection/>
    </xf>
    <xf numFmtId="0" fontId="62" fillId="0" borderId="48" xfId="61" applyFont="1" applyBorder="1" applyAlignment="1">
      <alignment horizontal="center" vertical="center"/>
      <protection/>
    </xf>
    <xf numFmtId="0" fontId="62" fillId="0" borderId="50" xfId="61" applyFont="1" applyBorder="1" applyAlignment="1">
      <alignment horizontal="left" vertical="center" wrapText="1"/>
      <protection/>
    </xf>
    <xf numFmtId="0" fontId="62" fillId="0" borderId="51" xfId="61" applyFont="1" applyBorder="1" applyAlignment="1">
      <alignment horizontal="center" vertical="center" shrinkToFit="1"/>
      <protection/>
    </xf>
    <xf numFmtId="177" fontId="62" fillId="0" borderId="51" xfId="61" applyNumberFormat="1" applyFont="1" applyBorder="1" applyAlignment="1">
      <alignment horizontal="center" vertical="center"/>
      <protection/>
    </xf>
    <xf numFmtId="0" fontId="62" fillId="0" borderId="52" xfId="61" applyFont="1" applyBorder="1" applyAlignment="1">
      <alignment horizontal="center" vertical="center"/>
      <protection/>
    </xf>
    <xf numFmtId="0" fontId="62" fillId="0" borderId="53" xfId="61" applyFont="1" applyBorder="1" applyAlignment="1">
      <alignment horizontal="left" vertical="center" wrapText="1"/>
      <protection/>
    </xf>
    <xf numFmtId="0" fontId="62" fillId="0" borderId="51" xfId="61" applyFont="1" applyBorder="1" applyAlignment="1">
      <alignment horizontal="center" vertical="center"/>
      <protection/>
    </xf>
    <xf numFmtId="0" fontId="62" fillId="0" borderId="54" xfId="61" applyFont="1" applyBorder="1" applyAlignment="1">
      <alignment horizontal="left" vertical="center" wrapText="1"/>
      <protection/>
    </xf>
    <xf numFmtId="0" fontId="42" fillId="0" borderId="48" xfId="61" applyFont="1" applyBorder="1" applyAlignment="1">
      <alignment horizontal="center" vertical="center"/>
      <protection/>
    </xf>
    <xf numFmtId="0" fontId="42" fillId="0" borderId="51" xfId="61" applyFont="1" applyBorder="1" applyAlignment="1">
      <alignment horizontal="center" vertical="center"/>
      <protection/>
    </xf>
    <xf numFmtId="0" fontId="63" fillId="0" borderId="51" xfId="61" applyFont="1" applyBorder="1" applyAlignment="1">
      <alignment horizontal="center" vertical="center" shrinkToFit="1"/>
      <protection/>
    </xf>
    <xf numFmtId="177" fontId="58" fillId="0" borderId="0" xfId="0" applyNumberFormat="1" applyFont="1" applyAlignment="1">
      <alignment vertical="center" shrinkToFit="1"/>
    </xf>
    <xf numFmtId="177" fontId="58" fillId="7" borderId="55" xfId="0" applyNumberFormat="1" applyFont="1" applyFill="1" applyBorder="1" applyAlignment="1">
      <alignment horizontal="center" vertical="center" shrinkToFit="1"/>
    </xf>
    <xf numFmtId="177" fontId="58" fillId="7" borderId="56" xfId="0" applyNumberFormat="1" applyFont="1" applyFill="1" applyBorder="1" applyAlignment="1">
      <alignment horizontal="center" vertical="center" shrinkToFit="1"/>
    </xf>
    <xf numFmtId="177" fontId="58" fillId="7" borderId="57" xfId="0" applyNumberFormat="1" applyFont="1" applyFill="1" applyBorder="1" applyAlignment="1">
      <alignment horizontal="center" vertical="center" shrinkToFit="1"/>
    </xf>
    <xf numFmtId="177" fontId="58" fillId="7" borderId="58" xfId="0" applyNumberFormat="1" applyFont="1" applyFill="1" applyBorder="1" applyAlignment="1">
      <alignment horizontal="center" vertical="center" shrinkToFit="1"/>
    </xf>
    <xf numFmtId="177" fontId="58" fillId="7" borderId="59" xfId="0" applyNumberFormat="1" applyFont="1" applyFill="1" applyBorder="1" applyAlignment="1">
      <alignment horizontal="center" vertical="center" shrinkToFit="1"/>
    </xf>
    <xf numFmtId="177" fontId="58" fillId="7" borderId="60" xfId="0" applyNumberFormat="1" applyFont="1" applyFill="1" applyBorder="1" applyAlignment="1">
      <alignment horizontal="center" vertical="center" shrinkToFit="1"/>
    </xf>
    <xf numFmtId="177" fontId="64" fillId="7" borderId="55" xfId="0" applyNumberFormat="1" applyFont="1" applyFill="1" applyBorder="1" applyAlignment="1">
      <alignment horizontal="center" vertical="center" shrinkToFit="1"/>
    </xf>
    <xf numFmtId="177" fontId="58" fillId="7" borderId="61" xfId="0" applyNumberFormat="1" applyFont="1" applyFill="1" applyBorder="1" applyAlignment="1">
      <alignment horizontal="center" vertical="center" shrinkToFit="1"/>
    </xf>
    <xf numFmtId="177" fontId="58" fillId="7" borderId="62" xfId="0" applyNumberFormat="1" applyFont="1" applyFill="1" applyBorder="1" applyAlignment="1">
      <alignment horizontal="center" vertical="center" shrinkToFit="1"/>
    </xf>
    <xf numFmtId="177" fontId="58" fillId="0" borderId="0" xfId="0" applyNumberFormat="1" applyFont="1" applyAlignment="1">
      <alignment vertical="center"/>
    </xf>
    <xf numFmtId="177" fontId="58" fillId="7" borderId="63" xfId="0" applyNumberFormat="1" applyFont="1" applyFill="1" applyBorder="1" applyAlignment="1">
      <alignment horizontal="center" vertical="center" shrinkToFit="1"/>
    </xf>
    <xf numFmtId="177" fontId="58" fillId="0" borderId="55" xfId="0" applyNumberFormat="1" applyFont="1" applyFill="1" applyBorder="1" applyAlignment="1">
      <alignment horizontal="center" vertical="center" shrinkToFit="1"/>
    </xf>
    <xf numFmtId="177" fontId="58" fillId="0" borderId="56" xfId="0" applyNumberFormat="1" applyFont="1" applyFill="1" applyBorder="1" applyAlignment="1">
      <alignment horizontal="center" vertical="center" shrinkToFit="1"/>
    </xf>
    <xf numFmtId="177" fontId="58" fillId="0" borderId="57" xfId="0" applyNumberFormat="1" applyFont="1" applyFill="1" applyBorder="1" applyAlignment="1">
      <alignment horizontal="center" vertical="center" shrinkToFit="1"/>
    </xf>
    <xf numFmtId="177" fontId="58" fillId="0" borderId="58" xfId="0" applyNumberFormat="1" applyFont="1" applyFill="1" applyBorder="1" applyAlignment="1">
      <alignment horizontal="center" vertical="center" shrinkToFit="1"/>
    </xf>
    <xf numFmtId="177" fontId="58" fillId="0" borderId="60" xfId="0" applyNumberFormat="1" applyFont="1" applyFill="1" applyBorder="1" applyAlignment="1">
      <alignment horizontal="center" vertical="center" shrinkToFit="1"/>
    </xf>
    <xf numFmtId="177" fontId="58" fillId="0" borderId="63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shrinkToFit="1"/>
    </xf>
    <xf numFmtId="0" fontId="58" fillId="0" borderId="33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24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center" vertical="center" shrinkToFit="1"/>
    </xf>
    <xf numFmtId="0" fontId="58" fillId="0" borderId="27" xfId="0" applyFont="1" applyFill="1" applyBorder="1" applyAlignment="1">
      <alignment horizontal="center" vertical="center" shrinkToFit="1"/>
    </xf>
    <xf numFmtId="0" fontId="58" fillId="0" borderId="29" xfId="0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 shrinkToFit="1"/>
    </xf>
    <xf numFmtId="0" fontId="59" fillId="0" borderId="12" xfId="0" applyFont="1" applyFill="1" applyBorder="1" applyAlignment="1">
      <alignment horizontal="center" vertical="center" wrapText="1" shrinkToFit="1"/>
    </xf>
    <xf numFmtId="0" fontId="59" fillId="0" borderId="13" xfId="0" applyFont="1" applyFill="1" applyBorder="1" applyAlignment="1">
      <alignment horizontal="center" vertical="center" wrapText="1" shrinkToFit="1"/>
    </xf>
    <xf numFmtId="0" fontId="59" fillId="0" borderId="15" xfId="0" applyFont="1" applyFill="1" applyBorder="1" applyAlignment="1">
      <alignment horizontal="center" vertical="center" wrapText="1" shrinkToFit="1"/>
    </xf>
    <xf numFmtId="0" fontId="59" fillId="0" borderId="16" xfId="0" applyFont="1" applyFill="1" applyBorder="1" applyAlignment="1">
      <alignment horizontal="center" vertical="center" wrapText="1" shrinkToFit="1"/>
    </xf>
    <xf numFmtId="0" fontId="58" fillId="0" borderId="17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 shrinkToFit="1"/>
    </xf>
    <xf numFmtId="0" fontId="59" fillId="0" borderId="20" xfId="0" applyFont="1" applyFill="1" applyBorder="1" applyAlignment="1">
      <alignment horizontal="center" vertical="center" wrapText="1" shrinkToFit="1"/>
    </xf>
    <xf numFmtId="0" fontId="59" fillId="0" borderId="22" xfId="0" applyFont="1" applyFill="1" applyBorder="1" applyAlignment="1">
      <alignment horizontal="center" vertical="center" wrapText="1" shrinkToFit="1"/>
    </xf>
    <xf numFmtId="0" fontId="59" fillId="0" borderId="18" xfId="0" applyFont="1" applyFill="1" applyBorder="1" applyAlignment="1">
      <alignment horizontal="center" vertical="center" wrapText="1" shrinkToFit="1"/>
    </xf>
    <xf numFmtId="0" fontId="59" fillId="0" borderId="23" xfId="0" applyFont="1" applyFill="1" applyBorder="1" applyAlignment="1">
      <alignment horizontal="center" vertical="center" wrapText="1" shrinkToFit="1"/>
    </xf>
    <xf numFmtId="177" fontId="58" fillId="0" borderId="59" xfId="0" applyNumberFormat="1" applyFont="1" applyFill="1" applyBorder="1" applyAlignment="1">
      <alignment horizontal="center" vertical="center" shrinkToFit="1"/>
    </xf>
    <xf numFmtId="177" fontId="64" fillId="0" borderId="55" xfId="0" applyNumberFormat="1" applyFont="1" applyFill="1" applyBorder="1" applyAlignment="1">
      <alignment horizontal="center" vertical="center" shrinkToFit="1"/>
    </xf>
    <xf numFmtId="177" fontId="58" fillId="0" borderId="61" xfId="0" applyNumberFormat="1" applyFont="1" applyFill="1" applyBorder="1" applyAlignment="1">
      <alignment horizontal="center" vertical="center" shrinkToFit="1"/>
    </xf>
    <xf numFmtId="177" fontId="58" fillId="0" borderId="62" xfId="0" applyNumberFormat="1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 wrapText="1" shrinkToFit="1"/>
    </xf>
    <xf numFmtId="0" fontId="59" fillId="0" borderId="39" xfId="0" applyFont="1" applyFill="1" applyBorder="1" applyAlignment="1">
      <alignment horizontal="center" vertical="center" wrapText="1" shrinkToFit="1"/>
    </xf>
    <xf numFmtId="0" fontId="59" fillId="0" borderId="21" xfId="0" applyFont="1" applyFill="1" applyBorder="1" applyAlignment="1">
      <alignment horizontal="center" vertical="center" wrapText="1" shrinkToFit="1"/>
    </xf>
    <xf numFmtId="0" fontId="59" fillId="0" borderId="17" xfId="0" applyFont="1" applyFill="1" applyBorder="1" applyAlignment="1">
      <alignment horizontal="center" vertical="center" wrapText="1" shrinkToFit="1"/>
    </xf>
    <xf numFmtId="0" fontId="59" fillId="0" borderId="40" xfId="0" applyFont="1" applyFill="1" applyBorder="1" applyAlignment="1">
      <alignment horizontal="center" vertical="center" wrapText="1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41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 shrinkToFit="1"/>
    </xf>
    <xf numFmtId="177" fontId="58" fillId="34" borderId="55" xfId="0" applyNumberFormat="1" applyFont="1" applyFill="1" applyBorder="1" applyAlignment="1">
      <alignment horizontal="center" vertical="center" shrinkToFit="1"/>
    </xf>
    <xf numFmtId="177" fontId="58" fillId="34" borderId="56" xfId="0" applyNumberFormat="1" applyFont="1" applyFill="1" applyBorder="1" applyAlignment="1">
      <alignment horizontal="center" vertical="center" shrinkToFit="1"/>
    </xf>
    <xf numFmtId="177" fontId="58" fillId="34" borderId="57" xfId="0" applyNumberFormat="1" applyFont="1" applyFill="1" applyBorder="1" applyAlignment="1">
      <alignment horizontal="center" vertical="center" shrinkToFit="1"/>
    </xf>
    <xf numFmtId="177" fontId="58" fillId="34" borderId="58" xfId="0" applyNumberFormat="1" applyFont="1" applyFill="1" applyBorder="1" applyAlignment="1">
      <alignment horizontal="center" vertical="center" shrinkToFit="1"/>
    </xf>
    <xf numFmtId="177" fontId="58" fillId="34" borderId="60" xfId="0" applyNumberFormat="1" applyFont="1" applyFill="1" applyBorder="1" applyAlignment="1">
      <alignment horizontal="center" vertical="center" shrinkToFit="1"/>
    </xf>
    <xf numFmtId="177" fontId="58" fillId="34" borderId="63" xfId="0" applyNumberFormat="1" applyFont="1" applyFill="1" applyBorder="1" applyAlignment="1">
      <alignment horizontal="center" vertical="center" shrinkToFit="1"/>
    </xf>
    <xf numFmtId="0" fontId="58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 shrinkToFit="1"/>
    </xf>
    <xf numFmtId="0" fontId="59" fillId="34" borderId="12" xfId="0" applyFont="1" applyFill="1" applyBorder="1" applyAlignment="1">
      <alignment horizontal="center" vertical="center" wrapText="1" shrinkToFit="1"/>
    </xf>
    <xf numFmtId="0" fontId="59" fillId="34" borderId="13" xfId="0" applyFont="1" applyFill="1" applyBorder="1" applyAlignment="1">
      <alignment horizontal="center" vertical="center" wrapText="1" shrinkToFit="1"/>
    </xf>
    <xf numFmtId="0" fontId="59" fillId="34" borderId="15" xfId="0" applyFont="1" applyFill="1" applyBorder="1" applyAlignment="1">
      <alignment horizontal="center" vertical="center" wrapText="1" shrinkToFit="1"/>
    </xf>
    <xf numFmtId="0" fontId="59" fillId="34" borderId="16" xfId="0" applyFont="1" applyFill="1" applyBorder="1" applyAlignment="1">
      <alignment horizontal="center" vertical="center" wrapText="1" shrinkToFit="1"/>
    </xf>
    <xf numFmtId="0" fontId="58" fillId="34" borderId="17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center" vertical="center" wrapText="1" shrinkToFit="1"/>
    </xf>
    <xf numFmtId="0" fontId="59" fillId="34" borderId="22" xfId="0" applyFont="1" applyFill="1" applyBorder="1" applyAlignment="1">
      <alignment horizontal="center" vertical="center" wrapText="1" shrinkToFit="1"/>
    </xf>
    <xf numFmtId="0" fontId="59" fillId="34" borderId="18" xfId="0" applyFont="1" applyFill="1" applyBorder="1" applyAlignment="1">
      <alignment horizontal="center" vertical="center" wrapText="1" shrinkToFit="1"/>
    </xf>
    <xf numFmtId="0" fontId="59" fillId="34" borderId="23" xfId="0" applyFont="1" applyFill="1" applyBorder="1" applyAlignment="1">
      <alignment horizontal="center" vertical="center" wrapText="1" shrinkToFit="1"/>
    </xf>
    <xf numFmtId="0" fontId="58" fillId="34" borderId="31" xfId="0" applyFont="1" applyFill="1" applyBorder="1" applyAlignment="1">
      <alignment horizontal="center" vertical="center" shrinkToFit="1"/>
    </xf>
    <xf numFmtId="0" fontId="58" fillId="34" borderId="32" xfId="0" applyFont="1" applyFill="1" applyBorder="1" applyAlignment="1">
      <alignment horizontal="center" vertical="center" shrinkToFit="1"/>
    </xf>
    <xf numFmtId="0" fontId="58" fillId="34" borderId="33" xfId="0" applyFont="1" applyFill="1" applyBorder="1" applyAlignment="1">
      <alignment horizontal="center" vertical="center" shrinkToFit="1"/>
    </xf>
    <xf numFmtId="0" fontId="58" fillId="34" borderId="34" xfId="0" applyFont="1" applyFill="1" applyBorder="1" applyAlignment="1">
      <alignment horizontal="center" vertical="center" shrinkToFit="1"/>
    </xf>
    <xf numFmtId="0" fontId="58" fillId="34" borderId="36" xfId="0" applyFont="1" applyFill="1" applyBorder="1" applyAlignment="1">
      <alignment horizontal="center" vertical="center" shrinkToFit="1"/>
    </xf>
    <xf numFmtId="0" fontId="58" fillId="34" borderId="37" xfId="0" applyFont="1" applyFill="1" applyBorder="1" applyAlignment="1">
      <alignment horizontal="center" vertical="center" shrinkToFit="1"/>
    </xf>
    <xf numFmtId="177" fontId="58" fillId="34" borderId="59" xfId="0" applyNumberFormat="1" applyFont="1" applyFill="1" applyBorder="1" applyAlignment="1">
      <alignment horizontal="center" vertical="center" shrinkToFit="1"/>
    </xf>
    <xf numFmtId="0" fontId="58" fillId="34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shrinkToFit="1"/>
    </xf>
    <xf numFmtId="0" fontId="58" fillId="34" borderId="25" xfId="0" applyFont="1" applyFill="1" applyBorder="1" applyAlignment="1">
      <alignment horizontal="center" vertical="center" shrinkToFit="1"/>
    </xf>
    <xf numFmtId="0" fontId="58" fillId="34" borderId="26" xfId="0" applyFont="1" applyFill="1" applyBorder="1" applyAlignment="1">
      <alignment horizontal="center" vertical="center" shrinkToFit="1"/>
    </xf>
    <xf numFmtId="0" fontId="58" fillId="34" borderId="28" xfId="0" applyFont="1" applyFill="1" applyBorder="1" applyAlignment="1">
      <alignment horizontal="center" vertical="center" shrinkToFit="1"/>
    </xf>
    <xf numFmtId="0" fontId="58" fillId="34" borderId="29" xfId="0" applyFont="1" applyFill="1" applyBorder="1" applyAlignment="1">
      <alignment horizontal="center" vertical="center" shrinkToFit="1"/>
    </xf>
    <xf numFmtId="0" fontId="58" fillId="34" borderId="27" xfId="0" applyFont="1" applyFill="1" applyBorder="1" applyAlignment="1">
      <alignment horizontal="center" vertical="center" shrinkToFit="1"/>
    </xf>
    <xf numFmtId="0" fontId="58" fillId="34" borderId="30" xfId="0" applyFont="1" applyFill="1" applyBorder="1" applyAlignment="1">
      <alignment horizontal="center" vertical="center" shrinkToFit="1"/>
    </xf>
    <xf numFmtId="0" fontId="58" fillId="7" borderId="17" xfId="0" applyFont="1" applyFill="1" applyBorder="1" applyAlignment="1">
      <alignment horizontal="center" vertical="center" shrinkToFit="1"/>
    </xf>
    <xf numFmtId="0" fontId="58" fillId="7" borderId="18" xfId="0" applyFont="1" applyFill="1" applyBorder="1" applyAlignment="1">
      <alignment horizontal="center" vertical="center" shrinkToFit="1"/>
    </xf>
    <xf numFmtId="0" fontId="58" fillId="7" borderId="19" xfId="0" applyFont="1" applyFill="1" applyBorder="1" applyAlignment="1">
      <alignment horizontal="center" vertical="center" shrinkToFit="1"/>
    </xf>
    <xf numFmtId="0" fontId="58" fillId="7" borderId="21" xfId="0" applyFont="1" applyFill="1" applyBorder="1" applyAlignment="1">
      <alignment horizontal="center" vertical="center" shrinkToFit="1"/>
    </xf>
    <xf numFmtId="0" fontId="58" fillId="7" borderId="22" xfId="0" applyFont="1" applyFill="1" applyBorder="1" applyAlignment="1">
      <alignment horizontal="center" vertical="center" shrinkToFit="1"/>
    </xf>
    <xf numFmtId="0" fontId="58" fillId="7" borderId="20" xfId="0" applyFont="1" applyFill="1" applyBorder="1" applyAlignment="1">
      <alignment horizontal="center" vertical="center" shrinkToFit="1"/>
    </xf>
    <xf numFmtId="0" fontId="58" fillId="7" borderId="23" xfId="0" applyFont="1" applyFill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177" fontId="64" fillId="0" borderId="0" xfId="0" applyNumberFormat="1" applyFont="1" applyAlignment="1">
      <alignment vertical="center" shrinkToFit="1"/>
    </xf>
    <xf numFmtId="177" fontId="64" fillId="0" borderId="56" xfId="0" applyNumberFormat="1" applyFont="1" applyFill="1" applyBorder="1" applyAlignment="1">
      <alignment horizontal="center" vertical="center" shrinkToFit="1"/>
    </xf>
    <xf numFmtId="177" fontId="64" fillId="0" borderId="57" xfId="0" applyNumberFormat="1" applyFont="1" applyFill="1" applyBorder="1" applyAlignment="1">
      <alignment horizontal="center" vertical="center" shrinkToFit="1"/>
    </xf>
    <xf numFmtId="177" fontId="64" fillId="0" borderId="59" xfId="0" applyNumberFormat="1" applyFont="1" applyFill="1" applyBorder="1" applyAlignment="1">
      <alignment horizontal="center" vertical="center" shrinkToFit="1"/>
    </xf>
    <xf numFmtId="177" fontId="64" fillId="0" borderId="60" xfId="0" applyNumberFormat="1" applyFont="1" applyFill="1" applyBorder="1" applyAlignment="1">
      <alignment horizontal="center" vertical="center" shrinkToFit="1"/>
    </xf>
    <xf numFmtId="177" fontId="64" fillId="0" borderId="58" xfId="0" applyNumberFormat="1" applyFont="1" applyFill="1" applyBorder="1" applyAlignment="1">
      <alignment horizontal="center" vertical="center" shrinkToFit="1"/>
    </xf>
    <xf numFmtId="177" fontId="64" fillId="0" borderId="63" xfId="0" applyNumberFormat="1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 shrinkToFit="1"/>
    </xf>
    <xf numFmtId="0" fontId="60" fillId="0" borderId="12" xfId="0" applyFont="1" applyFill="1" applyBorder="1" applyAlignment="1">
      <alignment horizontal="center" vertical="center" wrapText="1" shrinkToFit="1"/>
    </xf>
    <xf numFmtId="0" fontId="60" fillId="0" borderId="14" xfId="0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>
      <alignment horizontal="center" vertical="center" wrapText="1" shrinkToFit="1"/>
    </xf>
    <xf numFmtId="0" fontId="60" fillId="0" borderId="13" xfId="0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 wrapText="1" shrinkToFit="1"/>
    </xf>
    <xf numFmtId="0" fontId="60" fillId="0" borderId="16" xfId="0" applyFont="1" applyFill="1" applyBorder="1" applyAlignment="1">
      <alignment horizontal="center" vertical="center" wrapText="1" shrinkToFit="1"/>
    </xf>
    <xf numFmtId="0" fontId="64" fillId="0" borderId="1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 shrinkToFit="1"/>
    </xf>
    <xf numFmtId="0" fontId="60" fillId="0" borderId="21" xfId="0" applyFont="1" applyFill="1" applyBorder="1" applyAlignment="1">
      <alignment horizontal="center" vertical="center" wrapText="1" shrinkToFit="1"/>
    </xf>
    <xf numFmtId="0" fontId="60" fillId="0" borderId="22" xfId="0" applyFont="1" applyFill="1" applyBorder="1" applyAlignment="1">
      <alignment horizontal="center" vertical="center" wrapText="1" shrinkToFit="1"/>
    </xf>
    <xf numFmtId="0" fontId="60" fillId="0" borderId="18" xfId="0" applyFont="1" applyFill="1" applyBorder="1" applyAlignment="1">
      <alignment horizontal="center" vertical="center" wrapText="1" shrinkToFit="1"/>
    </xf>
    <xf numFmtId="0" fontId="60" fillId="0" borderId="20" xfId="0" applyFont="1" applyFill="1" applyBorder="1" applyAlignment="1">
      <alignment horizontal="center" vertical="center" wrapText="1" shrinkToFit="1"/>
    </xf>
    <xf numFmtId="0" fontId="60" fillId="0" borderId="17" xfId="0" applyFont="1" applyFill="1" applyBorder="1" applyAlignment="1">
      <alignment horizontal="center" vertical="center" wrapText="1" shrinkToFit="1"/>
    </xf>
    <xf numFmtId="0" fontId="60" fillId="0" borderId="23" xfId="0" applyFont="1" applyFill="1" applyBorder="1" applyAlignment="1">
      <alignment horizontal="center" vertical="center" wrapText="1" shrinkToFit="1"/>
    </xf>
    <xf numFmtId="0" fontId="64" fillId="0" borderId="0" xfId="0" applyFont="1" applyAlignment="1">
      <alignment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64" fillId="0" borderId="33" xfId="0" applyFont="1" applyFill="1" applyBorder="1" applyAlignment="1">
      <alignment horizontal="center" vertical="center" shrinkToFit="1"/>
    </xf>
    <xf numFmtId="0" fontId="64" fillId="0" borderId="35" xfId="0" applyFont="1" applyFill="1" applyBorder="1" applyAlignment="1">
      <alignment horizontal="center" vertical="center" shrinkToFit="1"/>
    </xf>
    <xf numFmtId="0" fontId="64" fillId="0" borderId="36" xfId="0" applyFont="1" applyFill="1" applyBorder="1" applyAlignment="1">
      <alignment horizontal="center" vertical="center" shrinkToFit="1"/>
    </xf>
    <xf numFmtId="0" fontId="64" fillId="0" borderId="34" xfId="0" applyFont="1" applyFill="1" applyBorder="1" applyAlignment="1">
      <alignment horizontal="center" vertical="center" shrinkToFit="1"/>
    </xf>
    <xf numFmtId="0" fontId="64" fillId="0" borderId="37" xfId="0" applyFont="1" applyFill="1" applyBorder="1" applyAlignment="1">
      <alignment horizontal="center" vertical="center" shrinkToFit="1"/>
    </xf>
    <xf numFmtId="177" fontId="64" fillId="7" borderId="56" xfId="0" applyNumberFormat="1" applyFont="1" applyFill="1" applyBorder="1" applyAlignment="1">
      <alignment horizontal="center" vertical="center" shrinkToFit="1"/>
    </xf>
    <xf numFmtId="177" fontId="64" fillId="7" borderId="57" xfId="0" applyNumberFormat="1" applyFont="1" applyFill="1" applyBorder="1" applyAlignment="1">
      <alignment horizontal="center" vertical="center" shrinkToFit="1"/>
    </xf>
    <xf numFmtId="177" fontId="64" fillId="7" borderId="59" xfId="0" applyNumberFormat="1" applyFont="1" applyFill="1" applyBorder="1" applyAlignment="1">
      <alignment horizontal="center" vertical="center" shrinkToFit="1"/>
    </xf>
    <xf numFmtId="177" fontId="64" fillId="7" borderId="60" xfId="0" applyNumberFormat="1" applyFont="1" applyFill="1" applyBorder="1" applyAlignment="1">
      <alignment horizontal="center" vertical="center" shrinkToFit="1"/>
    </xf>
    <xf numFmtId="177" fontId="64" fillId="7" borderId="58" xfId="0" applyNumberFormat="1" applyFont="1" applyFill="1" applyBorder="1" applyAlignment="1">
      <alignment horizontal="center" vertical="center" shrinkToFit="1"/>
    </xf>
    <xf numFmtId="177" fontId="64" fillId="7" borderId="63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0" fillId="7" borderId="11" xfId="0" applyFont="1" applyFill="1" applyBorder="1" applyAlignment="1">
      <alignment horizontal="center" vertical="center" wrapText="1"/>
    </xf>
    <xf numFmtId="0" fontId="60" fillId="7" borderId="12" xfId="0" applyFont="1" applyFill="1" applyBorder="1" applyAlignment="1">
      <alignment horizontal="center" vertical="center" wrapText="1"/>
    </xf>
    <xf numFmtId="0" fontId="60" fillId="7" borderId="14" xfId="0" applyFont="1" applyFill="1" applyBorder="1" applyAlignment="1">
      <alignment horizontal="center" vertical="center" wrapText="1"/>
    </xf>
    <xf numFmtId="0" fontId="60" fillId="7" borderId="15" xfId="0" applyFont="1" applyFill="1" applyBorder="1" applyAlignment="1">
      <alignment horizontal="center" vertical="center" wrapText="1"/>
    </xf>
    <xf numFmtId="0" fontId="60" fillId="7" borderId="13" xfId="0" applyFont="1" applyFill="1" applyBorder="1" applyAlignment="1">
      <alignment horizontal="center" vertical="center" wrapText="1"/>
    </xf>
    <xf numFmtId="0" fontId="60" fillId="7" borderId="16" xfId="0" applyFont="1" applyFill="1" applyBorder="1" applyAlignment="1">
      <alignment horizontal="center" vertical="center" wrapText="1"/>
    </xf>
    <xf numFmtId="0" fontId="64" fillId="7" borderId="17" xfId="0" applyFont="1" applyFill="1" applyBorder="1" applyAlignment="1">
      <alignment horizontal="center" vertical="center" wrapText="1"/>
    </xf>
    <xf numFmtId="0" fontId="60" fillId="7" borderId="18" xfId="0" applyFont="1" applyFill="1" applyBorder="1" applyAlignment="1">
      <alignment horizontal="center" vertical="center" wrapText="1"/>
    </xf>
    <xf numFmtId="0" fontId="60" fillId="7" borderId="19" xfId="0" applyFont="1" applyFill="1" applyBorder="1" applyAlignment="1">
      <alignment horizontal="center" vertical="center" wrapText="1"/>
    </xf>
    <xf numFmtId="0" fontId="60" fillId="7" borderId="21" xfId="0" applyFont="1" applyFill="1" applyBorder="1" applyAlignment="1">
      <alignment horizontal="center" vertical="center" wrapText="1"/>
    </xf>
    <xf numFmtId="0" fontId="60" fillId="7" borderId="22" xfId="0" applyFont="1" applyFill="1" applyBorder="1" applyAlignment="1">
      <alignment horizontal="center" vertical="center" wrapText="1"/>
    </xf>
    <xf numFmtId="0" fontId="60" fillId="7" borderId="20" xfId="0" applyFont="1" applyFill="1" applyBorder="1" applyAlignment="1">
      <alignment horizontal="center" vertical="center" wrapText="1"/>
    </xf>
    <xf numFmtId="0" fontId="60" fillId="7" borderId="23" xfId="0" applyFont="1" applyFill="1" applyBorder="1" applyAlignment="1">
      <alignment horizontal="center" vertical="center" wrapText="1"/>
    </xf>
    <xf numFmtId="0" fontId="64" fillId="7" borderId="31" xfId="0" applyFont="1" applyFill="1" applyBorder="1" applyAlignment="1">
      <alignment horizontal="center" vertical="center" shrinkToFit="1"/>
    </xf>
    <xf numFmtId="0" fontId="64" fillId="7" borderId="32" xfId="0" applyFont="1" applyFill="1" applyBorder="1" applyAlignment="1">
      <alignment horizontal="center" vertical="center" shrinkToFit="1"/>
    </xf>
    <xf numFmtId="0" fontId="64" fillId="7" borderId="33" xfId="0" applyFont="1" applyFill="1" applyBorder="1" applyAlignment="1">
      <alignment horizontal="center" vertical="center" shrinkToFit="1"/>
    </xf>
    <xf numFmtId="0" fontId="64" fillId="7" borderId="35" xfId="0" applyFont="1" applyFill="1" applyBorder="1" applyAlignment="1">
      <alignment horizontal="center" vertical="center" shrinkToFit="1"/>
    </xf>
    <xf numFmtId="0" fontId="64" fillId="7" borderId="36" xfId="0" applyFont="1" applyFill="1" applyBorder="1" applyAlignment="1">
      <alignment horizontal="center" vertical="center" shrinkToFit="1"/>
    </xf>
    <xf numFmtId="0" fontId="64" fillId="7" borderId="34" xfId="0" applyFont="1" applyFill="1" applyBorder="1" applyAlignment="1">
      <alignment horizontal="center" vertical="center" shrinkToFit="1"/>
    </xf>
    <xf numFmtId="0" fontId="64" fillId="7" borderId="37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4" fillId="7" borderId="24" xfId="0" applyFont="1" applyFill="1" applyBorder="1" applyAlignment="1">
      <alignment horizontal="center" vertical="center" shrinkToFit="1"/>
    </xf>
    <xf numFmtId="0" fontId="64" fillId="7" borderId="25" xfId="0" applyFont="1" applyFill="1" applyBorder="1" applyAlignment="1">
      <alignment horizontal="center" vertical="center" shrinkToFit="1"/>
    </xf>
    <xf numFmtId="0" fontId="64" fillId="7" borderId="26" xfId="0" applyFont="1" applyFill="1" applyBorder="1" applyAlignment="1">
      <alignment horizontal="center" vertical="center" shrinkToFit="1"/>
    </xf>
    <xf numFmtId="0" fontId="64" fillId="7" borderId="28" xfId="0" applyFont="1" applyFill="1" applyBorder="1" applyAlignment="1">
      <alignment horizontal="center" vertical="center" shrinkToFit="1"/>
    </xf>
    <xf numFmtId="0" fontId="64" fillId="7" borderId="29" xfId="0" applyFont="1" applyFill="1" applyBorder="1" applyAlignment="1">
      <alignment horizontal="center" vertical="center" shrinkToFit="1"/>
    </xf>
    <xf numFmtId="0" fontId="64" fillId="7" borderId="27" xfId="0" applyFont="1" applyFill="1" applyBorder="1" applyAlignment="1">
      <alignment horizontal="center" vertical="center" shrinkToFit="1"/>
    </xf>
    <xf numFmtId="0" fontId="64" fillId="7" borderId="30" xfId="0" applyFont="1" applyFill="1" applyBorder="1" applyAlignment="1">
      <alignment horizontal="center" vertical="center" shrinkToFit="1"/>
    </xf>
    <xf numFmtId="177" fontId="64" fillId="0" borderId="0" xfId="0" applyNumberFormat="1" applyFont="1" applyAlignment="1">
      <alignment vertical="center"/>
    </xf>
    <xf numFmtId="0" fontId="58" fillId="7" borderId="31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58" fillId="7" borderId="31" xfId="0" applyFont="1" applyFill="1" applyBorder="1" applyAlignment="1">
      <alignment horizontal="center" vertical="center" shrinkToFit="1"/>
    </xf>
    <xf numFmtId="0" fontId="60" fillId="0" borderId="0" xfId="61" applyFont="1" applyAlignment="1">
      <alignment horizontal="center" vertical="center" wrapText="1"/>
      <protection/>
    </xf>
    <xf numFmtId="0" fontId="62" fillId="0" borderId="0" xfId="61" applyFont="1" applyAlignment="1">
      <alignment horizontal="right" vertical="center"/>
      <protection/>
    </xf>
    <xf numFmtId="0" fontId="60" fillId="33" borderId="64" xfId="61" applyFont="1" applyFill="1" applyBorder="1" applyAlignment="1">
      <alignment horizontal="center" vertical="center" wrapText="1"/>
      <protection/>
    </xf>
    <xf numFmtId="49" fontId="60" fillId="0" borderId="65" xfId="61" applyNumberFormat="1" applyFont="1" applyBorder="1" applyAlignment="1">
      <alignment horizontal="center" vertical="center" wrapText="1"/>
      <protection/>
    </xf>
    <xf numFmtId="49" fontId="60" fillId="0" borderId="66" xfId="61" applyNumberFormat="1" applyFont="1" applyBorder="1" applyAlignment="1">
      <alignment horizontal="center" vertical="center" wrapText="1"/>
      <protection/>
    </xf>
    <xf numFmtId="0" fontId="66" fillId="0" borderId="48" xfId="61" applyFont="1" applyBorder="1" applyAlignment="1">
      <alignment horizontal="center" vertical="center" shrinkToFit="1"/>
      <protection/>
    </xf>
    <xf numFmtId="49" fontId="60" fillId="0" borderId="67" xfId="61" applyNumberFormat="1" applyFont="1" applyBorder="1" applyAlignment="1">
      <alignment horizontal="center" vertical="center" wrapText="1"/>
      <protection/>
    </xf>
    <xf numFmtId="0" fontId="62" fillId="0" borderId="46" xfId="61" applyFont="1" applyFill="1" applyBorder="1" applyAlignment="1">
      <alignment horizontal="center" vertical="center" shrinkToFit="1"/>
      <protection/>
    </xf>
    <xf numFmtId="0" fontId="66" fillId="0" borderId="46" xfId="61" applyFont="1" applyBorder="1" applyAlignment="1">
      <alignment horizontal="center" vertical="center" shrinkToFit="1"/>
      <protection/>
    </xf>
    <xf numFmtId="177" fontId="60" fillId="0" borderId="66" xfId="61" applyNumberFormat="1" applyFont="1" applyBorder="1" applyAlignment="1">
      <alignment horizontal="center" vertical="center" wrapText="1"/>
      <protection/>
    </xf>
    <xf numFmtId="0" fontId="49" fillId="0" borderId="0" xfId="61" applyFont="1" applyAlignment="1">
      <alignment horizontal="left" vertical="center"/>
      <protection/>
    </xf>
    <xf numFmtId="0" fontId="63" fillId="0" borderId="48" xfId="61" applyFont="1" applyBorder="1" applyAlignment="1">
      <alignment horizontal="center" vertical="center" wrapText="1" shrinkToFit="1"/>
      <protection/>
    </xf>
    <xf numFmtId="177" fontId="60" fillId="0" borderId="65" xfId="61" applyNumberFormat="1" applyFont="1" applyBorder="1" applyAlignment="1">
      <alignment horizontal="center" vertical="center" wrapText="1"/>
      <protection/>
    </xf>
    <xf numFmtId="177" fontId="60" fillId="0" borderId="67" xfId="61" applyNumberFormat="1" applyFont="1" applyBorder="1" applyAlignment="1">
      <alignment horizontal="center" vertical="center" wrapText="1"/>
      <protection/>
    </xf>
    <xf numFmtId="0" fontId="58" fillId="7" borderId="31" xfId="0" applyFont="1" applyFill="1" applyBorder="1" applyAlignment="1">
      <alignment horizontal="center" vertical="center" shrinkToFit="1"/>
    </xf>
    <xf numFmtId="177" fontId="64" fillId="0" borderId="61" xfId="0" applyNumberFormat="1" applyFont="1" applyFill="1" applyBorder="1" applyAlignment="1">
      <alignment horizontal="center" vertical="center" shrinkToFit="1"/>
    </xf>
    <xf numFmtId="177" fontId="64" fillId="0" borderId="62" xfId="0" applyNumberFormat="1" applyFont="1" applyFill="1" applyBorder="1" applyAlignment="1">
      <alignment horizontal="center" vertical="center" shrinkToFit="1"/>
    </xf>
    <xf numFmtId="0" fontId="60" fillId="0" borderId="39" xfId="0" applyFont="1" applyFill="1" applyBorder="1" applyAlignment="1">
      <alignment horizontal="center" vertical="center" wrapText="1" shrinkToFit="1"/>
    </xf>
    <xf numFmtId="0" fontId="60" fillId="0" borderId="40" xfId="0" applyFont="1" applyFill="1" applyBorder="1" applyAlignment="1">
      <alignment horizontal="center" vertical="center" wrapText="1" shrinkToFit="1"/>
    </xf>
    <xf numFmtId="0" fontId="64" fillId="0" borderId="41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>
      <alignment horizontal="center" vertical="center" shrinkToFit="1"/>
    </xf>
    <xf numFmtId="177" fontId="64" fillId="7" borderId="61" xfId="0" applyNumberFormat="1" applyFont="1" applyFill="1" applyBorder="1" applyAlignment="1">
      <alignment horizontal="center" vertical="center" shrinkToFit="1"/>
    </xf>
    <xf numFmtId="177" fontId="64" fillId="7" borderId="62" xfId="0" applyNumberFormat="1" applyFont="1" applyFill="1" applyBorder="1" applyAlignment="1">
      <alignment horizontal="center" vertical="center" shrinkToFit="1"/>
    </xf>
    <xf numFmtId="0" fontId="60" fillId="7" borderId="39" xfId="0" applyFont="1" applyFill="1" applyBorder="1" applyAlignment="1">
      <alignment horizontal="center" vertical="center" wrapText="1"/>
    </xf>
    <xf numFmtId="0" fontId="60" fillId="7" borderId="40" xfId="0" applyFont="1" applyFill="1" applyBorder="1" applyAlignment="1">
      <alignment horizontal="center" vertical="center" wrapText="1"/>
    </xf>
    <xf numFmtId="0" fontId="64" fillId="7" borderId="41" xfId="0" applyFont="1" applyFill="1" applyBorder="1" applyAlignment="1">
      <alignment horizontal="center" vertical="center" shrinkToFit="1"/>
    </xf>
    <xf numFmtId="0" fontId="64" fillId="7" borderId="38" xfId="0" applyFont="1" applyFill="1" applyBorder="1" applyAlignment="1">
      <alignment horizontal="center" vertical="center" shrinkToFit="1"/>
    </xf>
    <xf numFmtId="0" fontId="60" fillId="0" borderId="39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7" borderId="12" xfId="0" applyFont="1" applyFill="1" applyBorder="1" applyAlignment="1">
      <alignment horizontal="center" vertical="center" wrapText="1" shrinkToFit="1"/>
    </xf>
    <xf numFmtId="0" fontId="60" fillId="7" borderId="19" xfId="0" applyFont="1" applyFill="1" applyBorder="1" applyAlignment="1">
      <alignment horizontal="center" vertical="center" wrapText="1" shrinkToFit="1"/>
    </xf>
    <xf numFmtId="177" fontId="64" fillId="7" borderId="68" xfId="0" applyNumberFormat="1" applyFont="1" applyFill="1" applyBorder="1" applyAlignment="1">
      <alignment horizontal="center" vertical="center" shrinkToFit="1"/>
    </xf>
    <xf numFmtId="177" fontId="64" fillId="7" borderId="69" xfId="0" applyNumberFormat="1" applyFont="1" applyFill="1" applyBorder="1" applyAlignment="1">
      <alignment horizontal="center" vertical="center" shrinkToFit="1"/>
    </xf>
    <xf numFmtId="177" fontId="64" fillId="7" borderId="70" xfId="0" applyNumberFormat="1" applyFont="1" applyFill="1" applyBorder="1" applyAlignment="1">
      <alignment horizontal="center" vertical="center" shrinkToFit="1"/>
    </xf>
    <xf numFmtId="177" fontId="64" fillId="7" borderId="71" xfId="0" applyNumberFormat="1" applyFont="1" applyFill="1" applyBorder="1" applyAlignment="1">
      <alignment horizontal="center" vertical="center" shrinkToFit="1"/>
    </xf>
    <xf numFmtId="177" fontId="64" fillId="7" borderId="72" xfId="0" applyNumberFormat="1" applyFont="1" applyFill="1" applyBorder="1" applyAlignment="1">
      <alignment horizontal="center" vertical="center" shrinkToFit="1"/>
    </xf>
    <xf numFmtId="177" fontId="64" fillId="7" borderId="73" xfId="0" applyNumberFormat="1" applyFont="1" applyFill="1" applyBorder="1" applyAlignment="1">
      <alignment horizontal="center" vertical="center" shrinkToFit="1"/>
    </xf>
    <xf numFmtId="177" fontId="64" fillId="7" borderId="74" xfId="0" applyNumberFormat="1" applyFont="1" applyFill="1" applyBorder="1" applyAlignment="1">
      <alignment horizontal="center" vertical="center" shrinkToFit="1"/>
    </xf>
    <xf numFmtId="0" fontId="64" fillId="7" borderId="75" xfId="0" applyFont="1" applyFill="1" applyBorder="1" applyAlignment="1">
      <alignment horizontal="center" vertical="center" shrinkToFit="1"/>
    </xf>
    <xf numFmtId="0" fontId="64" fillId="7" borderId="76" xfId="0" applyFont="1" applyFill="1" applyBorder="1" applyAlignment="1">
      <alignment horizontal="center" vertical="center" shrinkToFit="1"/>
    </xf>
    <xf numFmtId="0" fontId="59" fillId="7" borderId="12" xfId="0" applyFont="1" applyFill="1" applyBorder="1" applyAlignment="1">
      <alignment horizontal="center" vertical="center" wrapText="1" shrinkToFit="1"/>
    </xf>
    <xf numFmtId="0" fontId="59" fillId="7" borderId="19" xfId="0" applyFont="1" applyFill="1" applyBorder="1" applyAlignment="1">
      <alignment horizontal="center" vertical="center" wrapText="1" shrinkToFit="1"/>
    </xf>
    <xf numFmtId="177" fontId="58" fillId="7" borderId="68" xfId="0" applyNumberFormat="1" applyFont="1" applyFill="1" applyBorder="1" applyAlignment="1">
      <alignment horizontal="center" vertical="center" shrinkToFit="1"/>
    </xf>
    <xf numFmtId="177" fontId="58" fillId="7" borderId="69" xfId="0" applyNumberFormat="1" applyFont="1" applyFill="1" applyBorder="1" applyAlignment="1">
      <alignment horizontal="center" vertical="center" shrinkToFit="1"/>
    </xf>
    <xf numFmtId="177" fontId="58" fillId="7" borderId="70" xfId="0" applyNumberFormat="1" applyFont="1" applyFill="1" applyBorder="1" applyAlignment="1">
      <alignment horizontal="center" vertical="center" shrinkToFit="1"/>
    </xf>
    <xf numFmtId="177" fontId="58" fillId="7" borderId="71" xfId="0" applyNumberFormat="1" applyFont="1" applyFill="1" applyBorder="1" applyAlignment="1">
      <alignment horizontal="center" vertical="center" shrinkToFit="1"/>
    </xf>
    <xf numFmtId="177" fontId="58" fillId="7" borderId="72" xfId="0" applyNumberFormat="1" applyFont="1" applyFill="1" applyBorder="1" applyAlignment="1">
      <alignment horizontal="center" vertical="center" shrinkToFit="1"/>
    </xf>
    <xf numFmtId="177" fontId="58" fillId="7" borderId="73" xfId="0" applyNumberFormat="1" applyFont="1" applyFill="1" applyBorder="1" applyAlignment="1">
      <alignment horizontal="center" vertical="center" shrinkToFit="1"/>
    </xf>
    <xf numFmtId="177" fontId="58" fillId="7" borderId="74" xfId="0" applyNumberFormat="1" applyFont="1" applyFill="1" applyBorder="1" applyAlignment="1">
      <alignment horizontal="center" vertical="center" shrinkToFit="1"/>
    </xf>
    <xf numFmtId="0" fontId="58" fillId="7" borderId="75" xfId="0" applyFont="1" applyFill="1" applyBorder="1" applyAlignment="1">
      <alignment horizontal="center" vertical="center" shrinkToFit="1"/>
    </xf>
    <xf numFmtId="0" fontId="58" fillId="7" borderId="76" xfId="0" applyFont="1" applyFill="1" applyBorder="1" applyAlignment="1">
      <alignment horizontal="center" vertical="center" shrinkToFit="1"/>
    </xf>
    <xf numFmtId="0" fontId="49" fillId="0" borderId="0" xfId="61" applyFont="1" applyAlignment="1">
      <alignment horizontal="left" vertical="center" wrapText="1"/>
      <protection/>
    </xf>
    <xf numFmtId="177" fontId="58" fillId="0" borderId="77" xfId="0" applyNumberFormat="1" applyFont="1" applyBorder="1" applyAlignment="1">
      <alignment vertical="center"/>
    </xf>
    <xf numFmtId="0" fontId="67" fillId="34" borderId="11" xfId="0" applyFont="1" applyFill="1" applyBorder="1" applyAlignment="1">
      <alignment horizontal="center" vertical="center" wrapText="1"/>
    </xf>
    <xf numFmtId="177" fontId="68" fillId="0" borderId="57" xfId="0" applyNumberFormat="1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wrapText="1" shrinkToFit="1"/>
    </xf>
    <xf numFmtId="0" fontId="67" fillId="0" borderId="19" xfId="0" applyFont="1" applyFill="1" applyBorder="1" applyAlignment="1">
      <alignment horizontal="center" vertical="center" wrapText="1" shrinkToFit="1"/>
    </xf>
    <xf numFmtId="0" fontId="68" fillId="0" borderId="33" xfId="0" applyFont="1" applyFill="1" applyBorder="1" applyAlignment="1">
      <alignment horizontal="center" vertical="center" shrinkToFit="1"/>
    </xf>
    <xf numFmtId="177" fontId="68" fillId="7" borderId="58" xfId="0" applyNumberFormat="1" applyFont="1" applyFill="1" applyBorder="1" applyAlignment="1">
      <alignment horizontal="center" vertical="center" shrinkToFit="1"/>
    </xf>
    <xf numFmtId="0" fontId="67" fillId="7" borderId="13" xfId="0" applyFont="1" applyFill="1" applyBorder="1" applyAlignment="1">
      <alignment horizontal="center" vertical="center" wrapText="1"/>
    </xf>
    <xf numFmtId="0" fontId="67" fillId="7" borderId="20" xfId="0" applyFont="1" applyFill="1" applyBorder="1" applyAlignment="1">
      <alignment horizontal="center" vertical="center" wrapText="1"/>
    </xf>
    <xf numFmtId="0" fontId="68" fillId="7" borderId="34" xfId="0" applyFont="1" applyFill="1" applyBorder="1" applyAlignment="1">
      <alignment horizontal="center" vertical="center" shrinkToFit="1"/>
    </xf>
    <xf numFmtId="177" fontId="68" fillId="0" borderId="58" xfId="0" applyNumberFormat="1" applyFont="1" applyFill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shrinkToFit="1"/>
    </xf>
    <xf numFmtId="177" fontId="64" fillId="0" borderId="77" xfId="0" applyNumberFormat="1" applyFont="1" applyBorder="1" applyAlignment="1">
      <alignment vertical="center"/>
    </xf>
    <xf numFmtId="0" fontId="68" fillId="7" borderId="32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wrapText="1"/>
    </xf>
    <xf numFmtId="177" fontId="68" fillId="7" borderId="57" xfId="0" applyNumberFormat="1" applyFont="1" applyFill="1" applyBorder="1" applyAlignment="1">
      <alignment horizontal="center" vertical="center" shrinkToFit="1"/>
    </xf>
    <xf numFmtId="0" fontId="67" fillId="7" borderId="12" xfId="0" applyFont="1" applyFill="1" applyBorder="1" applyAlignment="1">
      <alignment horizontal="center" vertical="center" wrapText="1"/>
    </xf>
    <xf numFmtId="0" fontId="67" fillId="7" borderId="19" xfId="0" applyFont="1" applyFill="1" applyBorder="1" applyAlignment="1">
      <alignment horizontal="center" vertical="center" wrapText="1"/>
    </xf>
    <xf numFmtId="0" fontId="68" fillId="7" borderId="33" xfId="0" applyFont="1" applyFill="1" applyBorder="1" applyAlignment="1">
      <alignment horizontal="center" vertical="center" shrinkToFit="1"/>
    </xf>
    <xf numFmtId="177" fontId="68" fillId="0" borderId="56" xfId="0" applyNumberFormat="1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shrinkToFit="1"/>
    </xf>
    <xf numFmtId="177" fontId="68" fillId="7" borderId="60" xfId="0" applyNumberFormat="1" applyFont="1" applyFill="1" applyBorder="1" applyAlignment="1">
      <alignment horizontal="center" vertical="center" shrinkToFit="1"/>
    </xf>
    <xf numFmtId="0" fontId="67" fillId="7" borderId="15" xfId="0" applyFont="1" applyFill="1" applyBorder="1" applyAlignment="1">
      <alignment horizontal="center" vertical="center" wrapText="1"/>
    </xf>
    <xf numFmtId="0" fontId="67" fillId="7" borderId="22" xfId="0" applyFont="1" applyFill="1" applyBorder="1" applyAlignment="1">
      <alignment horizontal="center" vertical="center" wrapText="1"/>
    </xf>
    <xf numFmtId="0" fontId="68" fillId="7" borderId="36" xfId="0" applyFont="1" applyFill="1" applyBorder="1" applyAlignment="1">
      <alignment horizontal="center" vertical="center" shrinkToFit="1"/>
    </xf>
    <xf numFmtId="0" fontId="42" fillId="0" borderId="48" xfId="61" applyFont="1" applyBorder="1" applyAlignment="1">
      <alignment horizontal="center" vertical="center" shrinkToFit="1"/>
      <protection/>
    </xf>
    <xf numFmtId="177" fontId="42" fillId="0" borderId="48" xfId="61" applyNumberFormat="1" applyFont="1" applyBorder="1" applyAlignment="1">
      <alignment horizontal="center" vertical="center"/>
      <protection/>
    </xf>
    <xf numFmtId="0" fontId="42" fillId="0" borderId="49" xfId="61" applyFont="1" applyBorder="1" applyAlignment="1">
      <alignment horizontal="center" vertical="center"/>
      <protection/>
    </xf>
    <xf numFmtId="0" fontId="42" fillId="0" borderId="50" xfId="61" applyFont="1" applyBorder="1" applyAlignment="1">
      <alignment horizontal="left" vertical="center" wrapText="1"/>
      <protection/>
    </xf>
    <xf numFmtId="49" fontId="67" fillId="0" borderId="66" xfId="61" applyNumberFormat="1" applyFont="1" applyBorder="1" applyAlignment="1">
      <alignment horizontal="center" vertical="center" wrapText="1"/>
      <protection/>
    </xf>
    <xf numFmtId="0" fontId="42" fillId="0" borderId="0" xfId="61" applyFont="1" applyAlignment="1">
      <alignment horizontal="center" vertical="center"/>
      <protection/>
    </xf>
    <xf numFmtId="0" fontId="42" fillId="0" borderId="50" xfId="61" applyFont="1" applyBorder="1" applyAlignment="1">
      <alignment horizontal="left" vertical="center" wrapText="1" shrinkToFit="1"/>
      <protection/>
    </xf>
    <xf numFmtId="0" fontId="68" fillId="35" borderId="34" xfId="0" applyFont="1" applyFill="1" applyBorder="1" applyAlignment="1">
      <alignment horizontal="center" vertical="center" shrinkToFit="1"/>
    </xf>
    <xf numFmtId="177" fontId="68" fillId="7" borderId="56" xfId="0" applyNumberFormat="1" applyFont="1" applyFill="1" applyBorder="1" applyAlignment="1">
      <alignment horizontal="center" vertical="center" shrinkToFit="1"/>
    </xf>
    <xf numFmtId="0" fontId="67" fillId="7" borderId="11" xfId="0" applyFont="1" applyFill="1" applyBorder="1" applyAlignment="1">
      <alignment horizontal="center" vertical="center" wrapText="1"/>
    </xf>
    <xf numFmtId="0" fontId="67" fillId="7" borderId="18" xfId="0" applyFont="1" applyFill="1" applyBorder="1" applyAlignment="1">
      <alignment horizontal="center" vertical="center" wrapText="1"/>
    </xf>
    <xf numFmtId="0" fontId="68" fillId="7" borderId="25" xfId="0" applyFont="1" applyFill="1" applyBorder="1" applyAlignment="1">
      <alignment horizontal="center" vertical="center" shrinkToFit="1"/>
    </xf>
    <xf numFmtId="177" fontId="68" fillId="7" borderId="55" xfId="0" applyNumberFormat="1" applyFont="1" applyFill="1" applyBorder="1" applyAlignment="1">
      <alignment horizontal="center" vertical="center" shrinkToFit="1"/>
    </xf>
    <xf numFmtId="0" fontId="67" fillId="7" borderId="10" xfId="0" applyFont="1" applyFill="1" applyBorder="1" applyAlignment="1">
      <alignment horizontal="center" vertical="center" wrapText="1"/>
    </xf>
    <xf numFmtId="0" fontId="67" fillId="7" borderId="17" xfId="0" applyFont="1" applyFill="1" applyBorder="1" applyAlignment="1">
      <alignment horizontal="center" vertical="center" wrapText="1"/>
    </xf>
    <xf numFmtId="0" fontId="68" fillId="7" borderId="31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wrapText="1" shrinkToFit="1"/>
    </xf>
    <xf numFmtId="0" fontId="67" fillId="0" borderId="18" xfId="0" applyFont="1" applyFill="1" applyBorder="1" applyAlignment="1">
      <alignment horizontal="center" vertical="center" wrapText="1" shrinkToFit="1"/>
    </xf>
    <xf numFmtId="0" fontId="62" fillId="0" borderId="50" xfId="61" applyFont="1" applyBorder="1" applyAlignment="1">
      <alignment horizontal="left" vertical="center" wrapText="1" shrinkToFit="1"/>
      <protection/>
    </xf>
    <xf numFmtId="0" fontId="69" fillId="36" borderId="78" xfId="0" applyFont="1" applyFill="1" applyBorder="1" applyAlignment="1">
      <alignment horizontal="center" vertical="center"/>
    </xf>
    <xf numFmtId="0" fontId="69" fillId="36" borderId="79" xfId="0" applyFont="1" applyFill="1" applyBorder="1" applyAlignment="1">
      <alignment horizontal="center" vertical="center"/>
    </xf>
    <xf numFmtId="0" fontId="69" fillId="36" borderId="80" xfId="0" applyFont="1" applyFill="1" applyBorder="1" applyAlignment="1">
      <alignment horizontal="center" vertical="center"/>
    </xf>
    <xf numFmtId="0" fontId="69" fillId="36" borderId="77" xfId="0" applyFont="1" applyFill="1" applyBorder="1" applyAlignment="1">
      <alignment horizontal="center" vertical="center"/>
    </xf>
    <xf numFmtId="0" fontId="69" fillId="36" borderId="81" xfId="0" applyFont="1" applyFill="1" applyBorder="1" applyAlignment="1">
      <alignment horizontal="center" vertical="center"/>
    </xf>
    <xf numFmtId="0" fontId="69" fillId="36" borderId="82" xfId="0" applyFont="1" applyFill="1" applyBorder="1" applyAlignment="1">
      <alignment horizontal="center" vertical="center"/>
    </xf>
    <xf numFmtId="0" fontId="69" fillId="36" borderId="83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 wrapText="1"/>
    </xf>
    <xf numFmtId="0" fontId="64" fillId="0" borderId="85" xfId="0" applyFont="1" applyFill="1" applyBorder="1" applyAlignment="1">
      <alignment horizontal="center" vertical="center" wrapText="1"/>
    </xf>
    <xf numFmtId="0" fontId="64" fillId="0" borderId="86" xfId="0" applyFont="1" applyFill="1" applyBorder="1" applyAlignment="1">
      <alignment horizontal="center" vertical="center" wrapText="1"/>
    </xf>
    <xf numFmtId="0" fontId="64" fillId="7" borderId="84" xfId="0" applyFont="1" applyFill="1" applyBorder="1" applyAlignment="1">
      <alignment horizontal="center" vertical="center" wrapText="1"/>
    </xf>
    <xf numFmtId="0" fontId="64" fillId="7" borderId="85" xfId="0" applyFont="1" applyFill="1" applyBorder="1" applyAlignment="1">
      <alignment horizontal="center" vertical="center" wrapText="1"/>
    </xf>
    <xf numFmtId="0" fontId="64" fillId="7" borderId="86" xfId="0" applyFont="1" applyFill="1" applyBorder="1" applyAlignment="1">
      <alignment horizontal="center" vertical="center" wrapText="1"/>
    </xf>
    <xf numFmtId="0" fontId="64" fillId="7" borderId="87" xfId="0" applyFont="1" applyFill="1" applyBorder="1" applyAlignment="1">
      <alignment horizontal="center" vertical="center" wrapText="1"/>
    </xf>
    <xf numFmtId="0" fontId="70" fillId="0" borderId="88" xfId="0" applyFont="1" applyFill="1" applyBorder="1" applyAlignment="1">
      <alignment horizontal="center" vertical="center" wrapText="1"/>
    </xf>
    <xf numFmtId="0" fontId="70" fillId="0" borderId="89" xfId="0" applyFont="1" applyFill="1" applyBorder="1" applyAlignment="1">
      <alignment horizontal="center" vertical="center" wrapText="1"/>
    </xf>
    <xf numFmtId="0" fontId="70" fillId="0" borderId="90" xfId="0" applyFont="1" applyFill="1" applyBorder="1" applyAlignment="1">
      <alignment horizontal="center" vertical="center" wrapText="1"/>
    </xf>
    <xf numFmtId="0" fontId="70" fillId="0" borderId="91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92" xfId="0" applyFont="1" applyFill="1" applyBorder="1" applyAlignment="1">
      <alignment horizontal="center" vertical="center" wrapText="1"/>
    </xf>
    <xf numFmtId="0" fontId="64" fillId="37" borderId="93" xfId="0" applyFont="1" applyFill="1" applyBorder="1" applyAlignment="1">
      <alignment horizontal="center" vertical="center"/>
    </xf>
    <xf numFmtId="0" fontId="64" fillId="37" borderId="94" xfId="0" applyFont="1" applyFill="1" applyBorder="1" applyAlignment="1">
      <alignment horizontal="center" vertical="center"/>
    </xf>
    <xf numFmtId="0" fontId="64" fillId="37" borderId="95" xfId="0" applyFont="1" applyFill="1" applyBorder="1" applyAlignment="1">
      <alignment horizontal="center" vertical="center"/>
    </xf>
    <xf numFmtId="0" fontId="58" fillId="7" borderId="96" xfId="0" applyFont="1" applyFill="1" applyBorder="1" applyAlignment="1">
      <alignment horizontal="center" vertical="center" wrapText="1"/>
    </xf>
    <xf numFmtId="0" fontId="58" fillId="7" borderId="97" xfId="0" applyFont="1" applyFill="1" applyBorder="1" applyAlignment="1">
      <alignment horizontal="center" vertical="center"/>
    </xf>
    <xf numFmtId="0" fontId="58" fillId="7" borderId="98" xfId="0" applyFont="1" applyFill="1" applyBorder="1" applyAlignment="1">
      <alignment horizontal="center" vertical="center"/>
    </xf>
    <xf numFmtId="0" fontId="58" fillId="7" borderId="99" xfId="0" applyFont="1" applyFill="1" applyBorder="1" applyAlignment="1">
      <alignment horizontal="center" vertical="center"/>
    </xf>
    <xf numFmtId="0" fontId="58" fillId="0" borderId="96" xfId="0" applyFont="1" applyFill="1" applyBorder="1" applyAlignment="1">
      <alignment horizontal="center" vertical="center" wrapText="1"/>
    </xf>
    <xf numFmtId="0" fontId="58" fillId="0" borderId="97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/>
    </xf>
    <xf numFmtId="0" fontId="58" fillId="0" borderId="100" xfId="0" applyFont="1" applyFill="1" applyBorder="1" applyAlignment="1">
      <alignment horizontal="center" vertical="center"/>
    </xf>
    <xf numFmtId="0" fontId="58" fillId="7" borderId="100" xfId="0" applyFont="1" applyFill="1" applyBorder="1" applyAlignment="1">
      <alignment horizontal="center" vertical="center"/>
    </xf>
    <xf numFmtId="0" fontId="58" fillId="37" borderId="93" xfId="0" applyFont="1" applyFill="1" applyBorder="1" applyAlignment="1">
      <alignment horizontal="center" vertical="center"/>
    </xf>
    <xf numFmtId="0" fontId="58" fillId="37" borderId="94" xfId="0" applyFont="1" applyFill="1" applyBorder="1" applyAlignment="1">
      <alignment horizontal="center" vertical="center"/>
    </xf>
    <xf numFmtId="0" fontId="58" fillId="37" borderId="95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 wrapText="1"/>
    </xf>
    <xf numFmtId="0" fontId="58" fillId="0" borderId="85" xfId="0" applyFont="1" applyFill="1" applyBorder="1" applyAlignment="1">
      <alignment horizontal="center" vertical="center" wrapText="1"/>
    </xf>
    <xf numFmtId="0" fontId="58" fillId="0" borderId="86" xfId="0" applyFont="1" applyFill="1" applyBorder="1" applyAlignment="1">
      <alignment horizontal="center" vertical="center" wrapText="1"/>
    </xf>
    <xf numFmtId="0" fontId="71" fillId="0" borderId="101" xfId="0" applyFont="1" applyFill="1" applyBorder="1" applyAlignment="1">
      <alignment horizontal="center" vertical="center" wrapText="1"/>
    </xf>
    <xf numFmtId="0" fontId="71" fillId="0" borderId="102" xfId="0" applyFont="1" applyFill="1" applyBorder="1" applyAlignment="1">
      <alignment horizontal="center" vertical="center" wrapText="1"/>
    </xf>
    <xf numFmtId="0" fontId="71" fillId="0" borderId="89" xfId="0" applyFont="1" applyFill="1" applyBorder="1" applyAlignment="1">
      <alignment horizontal="center" vertical="center" wrapText="1"/>
    </xf>
    <xf numFmtId="0" fontId="71" fillId="0" borderId="10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91" xfId="0" applyFont="1" applyFill="1" applyBorder="1" applyAlignment="1">
      <alignment horizontal="center" vertical="center" wrapText="1"/>
    </xf>
    <xf numFmtId="0" fontId="71" fillId="0" borderId="104" xfId="0" applyFont="1" applyFill="1" applyBorder="1" applyAlignment="1">
      <alignment horizontal="center" vertical="center" wrapText="1"/>
    </xf>
    <xf numFmtId="0" fontId="71" fillId="0" borderId="105" xfId="0" applyFont="1" applyFill="1" applyBorder="1" applyAlignment="1">
      <alignment horizontal="center" vertical="center" wrapText="1"/>
    </xf>
    <xf numFmtId="0" fontId="71" fillId="0" borderId="92" xfId="0" applyFont="1" applyFill="1" applyBorder="1" applyAlignment="1">
      <alignment horizontal="center" vertical="center" wrapText="1"/>
    </xf>
    <xf numFmtId="0" fontId="72" fillId="0" borderId="106" xfId="0" applyFont="1" applyFill="1" applyBorder="1" applyAlignment="1">
      <alignment horizontal="center" vertical="center" shrinkToFit="1"/>
    </xf>
    <xf numFmtId="0" fontId="72" fillId="0" borderId="35" xfId="0" applyFont="1" applyFill="1" applyBorder="1" applyAlignment="1">
      <alignment horizontal="center" vertical="center" shrinkToFit="1"/>
    </xf>
    <xf numFmtId="0" fontId="72" fillId="0" borderId="107" xfId="0" applyFont="1" applyFill="1" applyBorder="1" applyAlignment="1">
      <alignment horizontal="center" vertical="center" shrinkToFit="1"/>
    </xf>
    <xf numFmtId="0" fontId="73" fillId="36" borderId="78" xfId="0" applyFont="1" applyFill="1" applyBorder="1" applyAlignment="1">
      <alignment horizontal="center" vertical="center"/>
    </xf>
    <xf numFmtId="0" fontId="73" fillId="36" borderId="79" xfId="0" applyFont="1" applyFill="1" applyBorder="1" applyAlignment="1">
      <alignment horizontal="center" vertical="center"/>
    </xf>
    <xf numFmtId="0" fontId="73" fillId="36" borderId="80" xfId="0" applyFont="1" applyFill="1" applyBorder="1" applyAlignment="1">
      <alignment horizontal="center" vertical="center"/>
    </xf>
    <xf numFmtId="0" fontId="73" fillId="36" borderId="77" xfId="0" applyFont="1" applyFill="1" applyBorder="1" applyAlignment="1">
      <alignment horizontal="center" vertical="center"/>
    </xf>
    <xf numFmtId="0" fontId="73" fillId="36" borderId="108" xfId="0" applyFont="1" applyFill="1" applyBorder="1" applyAlignment="1">
      <alignment horizontal="center" vertical="center"/>
    </xf>
    <xf numFmtId="0" fontId="73" fillId="36" borderId="82" xfId="0" applyFont="1" applyFill="1" applyBorder="1" applyAlignment="1">
      <alignment horizontal="center" vertical="center"/>
    </xf>
    <xf numFmtId="0" fontId="73" fillId="36" borderId="109" xfId="0" applyFont="1" applyFill="1" applyBorder="1" applyAlignment="1">
      <alignment horizontal="center" vertical="center"/>
    </xf>
    <xf numFmtId="0" fontId="58" fillId="0" borderId="99" xfId="0" applyFont="1" applyFill="1" applyBorder="1" applyAlignment="1">
      <alignment horizontal="center" vertical="center"/>
    </xf>
    <xf numFmtId="0" fontId="58" fillId="34" borderId="96" xfId="0" applyFont="1" applyFill="1" applyBorder="1" applyAlignment="1">
      <alignment horizontal="center" vertical="center" wrapText="1"/>
    </xf>
    <xf numFmtId="0" fontId="58" fillId="34" borderId="97" xfId="0" applyFont="1" applyFill="1" applyBorder="1" applyAlignment="1">
      <alignment horizontal="center" vertical="center"/>
    </xf>
    <xf numFmtId="0" fontId="58" fillId="34" borderId="98" xfId="0" applyFont="1" applyFill="1" applyBorder="1" applyAlignment="1">
      <alignment horizontal="center" vertical="center"/>
    </xf>
    <xf numFmtId="0" fontId="58" fillId="34" borderId="100" xfId="0" applyFont="1" applyFill="1" applyBorder="1" applyAlignment="1">
      <alignment horizontal="center" vertical="center"/>
    </xf>
    <xf numFmtId="0" fontId="58" fillId="7" borderId="84" xfId="0" applyFont="1" applyFill="1" applyBorder="1" applyAlignment="1">
      <alignment horizontal="center" vertical="center" wrapText="1"/>
    </xf>
    <xf numFmtId="0" fontId="58" fillId="7" borderId="85" xfId="0" applyFont="1" applyFill="1" applyBorder="1" applyAlignment="1">
      <alignment horizontal="center" vertical="center" wrapText="1"/>
    </xf>
    <xf numFmtId="0" fontId="58" fillId="7" borderId="86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center" vertical="center" wrapText="1"/>
    </xf>
    <xf numFmtId="0" fontId="71" fillId="0" borderId="90" xfId="0" applyFont="1" applyFill="1" applyBorder="1" applyAlignment="1">
      <alignment horizontal="center" vertical="center" wrapText="1"/>
    </xf>
    <xf numFmtId="0" fontId="71" fillId="0" borderId="68" xfId="0" applyFont="1" applyFill="1" applyBorder="1" applyAlignment="1">
      <alignment horizontal="center" vertical="center" wrapText="1"/>
    </xf>
    <xf numFmtId="0" fontId="4" fillId="34" borderId="96" xfId="0" applyFont="1" applyFill="1" applyBorder="1" applyAlignment="1">
      <alignment horizontal="center" vertical="center" wrapText="1"/>
    </xf>
    <xf numFmtId="0" fontId="58" fillId="34" borderId="99" xfId="0" applyFont="1" applyFill="1" applyBorder="1" applyAlignment="1">
      <alignment horizontal="center" vertical="center"/>
    </xf>
    <xf numFmtId="0" fontId="71" fillId="7" borderId="88" xfId="0" applyFont="1" applyFill="1" applyBorder="1" applyAlignment="1">
      <alignment horizontal="center" vertical="center" wrapText="1"/>
    </xf>
    <xf numFmtId="0" fontId="71" fillId="7" borderId="89" xfId="0" applyFont="1" applyFill="1" applyBorder="1" applyAlignment="1">
      <alignment horizontal="center" vertical="center" wrapText="1"/>
    </xf>
    <xf numFmtId="0" fontId="71" fillId="7" borderId="90" xfId="0" applyFont="1" applyFill="1" applyBorder="1" applyAlignment="1">
      <alignment horizontal="center" vertical="center" wrapText="1"/>
    </xf>
    <xf numFmtId="0" fontId="71" fillId="7" borderId="91" xfId="0" applyFont="1" applyFill="1" applyBorder="1" applyAlignment="1">
      <alignment horizontal="center" vertical="center" wrapText="1"/>
    </xf>
    <xf numFmtId="0" fontId="58" fillId="7" borderId="31" xfId="0" applyFont="1" applyFill="1" applyBorder="1" applyAlignment="1">
      <alignment horizontal="center" vertical="center" shrinkToFit="1"/>
    </xf>
    <xf numFmtId="0" fontId="58" fillId="7" borderId="107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58" fillId="0" borderId="107" xfId="0" applyFont="1" applyFill="1" applyBorder="1" applyAlignment="1">
      <alignment horizontal="center" vertical="center" shrinkToFit="1"/>
    </xf>
    <xf numFmtId="0" fontId="71" fillId="0" borderId="110" xfId="0" applyFont="1" applyFill="1" applyBorder="1" applyAlignment="1">
      <alignment horizontal="center" vertical="center" wrapText="1"/>
    </xf>
    <xf numFmtId="0" fontId="71" fillId="0" borderId="111" xfId="0" applyFont="1" applyFill="1" applyBorder="1" applyAlignment="1">
      <alignment horizontal="center" vertical="center" wrapText="1"/>
    </xf>
    <xf numFmtId="0" fontId="58" fillId="0" borderId="106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58" fillId="7" borderId="87" xfId="0" applyFont="1" applyFill="1" applyBorder="1" applyAlignment="1">
      <alignment horizontal="center" vertical="center" wrapText="1"/>
    </xf>
    <xf numFmtId="0" fontId="73" fillId="36" borderId="81" xfId="0" applyFont="1" applyFill="1" applyBorder="1" applyAlignment="1">
      <alignment horizontal="center" vertical="center"/>
    </xf>
    <xf numFmtId="0" fontId="73" fillId="36" borderId="83" xfId="0" applyFont="1" applyFill="1" applyBorder="1" applyAlignment="1">
      <alignment horizontal="center" vertical="center"/>
    </xf>
    <xf numFmtId="0" fontId="64" fillId="7" borderId="96" xfId="0" applyFont="1" applyFill="1" applyBorder="1" applyAlignment="1">
      <alignment horizontal="center" vertical="center" wrapText="1"/>
    </xf>
    <xf numFmtId="0" fontId="64" fillId="7" borderId="97" xfId="0" applyFont="1" applyFill="1" applyBorder="1" applyAlignment="1">
      <alignment horizontal="center" vertical="center"/>
    </xf>
    <xf numFmtId="0" fontId="64" fillId="7" borderId="98" xfId="0" applyFont="1" applyFill="1" applyBorder="1" applyAlignment="1">
      <alignment horizontal="center" vertical="center"/>
    </xf>
    <xf numFmtId="0" fontId="64" fillId="7" borderId="99" xfId="0" applyFont="1" applyFill="1" applyBorder="1" applyAlignment="1">
      <alignment horizontal="center" vertical="center"/>
    </xf>
    <xf numFmtId="0" fontId="64" fillId="0" borderId="96" xfId="0" applyFont="1" applyFill="1" applyBorder="1" applyAlignment="1">
      <alignment horizontal="center" vertical="center" wrapText="1"/>
    </xf>
    <xf numFmtId="0" fontId="64" fillId="0" borderId="97" xfId="0" applyFont="1" applyFill="1" applyBorder="1" applyAlignment="1">
      <alignment horizontal="center" vertical="center"/>
    </xf>
    <xf numFmtId="0" fontId="64" fillId="0" borderId="98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horizontal="center" vertical="center"/>
    </xf>
    <xf numFmtId="0" fontId="64" fillId="7" borderId="100" xfId="0" applyFont="1" applyFill="1" applyBorder="1" applyAlignment="1">
      <alignment horizontal="center" vertical="center"/>
    </xf>
    <xf numFmtId="0" fontId="70" fillId="0" borderId="112" xfId="0" applyFont="1" applyFill="1" applyBorder="1" applyAlignment="1">
      <alignment horizontal="center" vertical="center" wrapText="1"/>
    </xf>
    <xf numFmtId="0" fontId="70" fillId="0" borderId="113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69" fillId="36" borderId="108" xfId="0" applyFont="1" applyFill="1" applyBorder="1" applyAlignment="1">
      <alignment horizontal="center" vertical="center"/>
    </xf>
    <xf numFmtId="0" fontId="69" fillId="36" borderId="109" xfId="0" applyFont="1" applyFill="1" applyBorder="1" applyAlignment="1">
      <alignment horizontal="center" vertical="center"/>
    </xf>
    <xf numFmtId="0" fontId="71" fillId="0" borderId="112" xfId="0" applyFont="1" applyFill="1" applyBorder="1" applyAlignment="1">
      <alignment horizontal="center" vertical="center" wrapText="1"/>
    </xf>
    <xf numFmtId="0" fontId="71" fillId="0" borderId="113" xfId="0" applyFont="1" applyFill="1" applyBorder="1" applyAlignment="1">
      <alignment horizontal="center" vertical="center" wrapText="1"/>
    </xf>
    <xf numFmtId="0" fontId="71" fillId="0" borderId="69" xfId="0" applyFont="1" applyFill="1" applyBorder="1" applyAlignment="1">
      <alignment horizontal="center" vertical="center" wrapText="1"/>
    </xf>
    <xf numFmtId="0" fontId="74" fillId="34" borderId="96" xfId="0" applyFont="1" applyFill="1" applyBorder="1" applyAlignment="1">
      <alignment horizontal="center" vertical="center" wrapText="1"/>
    </xf>
    <xf numFmtId="0" fontId="74" fillId="34" borderId="97" xfId="0" applyFont="1" applyFill="1" applyBorder="1" applyAlignment="1">
      <alignment horizontal="center" vertical="center"/>
    </xf>
    <xf numFmtId="0" fontId="74" fillId="34" borderId="98" xfId="0" applyFont="1" applyFill="1" applyBorder="1" applyAlignment="1">
      <alignment horizontal="center" vertical="center"/>
    </xf>
    <xf numFmtId="0" fontId="74" fillId="34" borderId="99" xfId="0" applyFont="1" applyFill="1" applyBorder="1" applyAlignment="1">
      <alignment horizontal="center" vertical="center"/>
    </xf>
    <xf numFmtId="0" fontId="75" fillId="0" borderId="0" xfId="61" applyFont="1" applyAlignment="1">
      <alignment horizontal="center" vertical="center" shrinkToFit="1"/>
      <protection/>
    </xf>
    <xf numFmtId="0" fontId="0" fillId="0" borderId="42" xfId="61" applyFont="1" applyBorder="1" applyAlignment="1">
      <alignment horizontal="center" vertical="center" wrapText="1" shrinkToFit="1"/>
      <protection/>
    </xf>
    <xf numFmtId="0" fontId="0" fillId="0" borderId="114" xfId="61" applyFont="1" applyBorder="1" applyAlignment="1">
      <alignment horizontal="center" vertical="center" shrinkToFit="1"/>
      <protection/>
    </xf>
    <xf numFmtId="0" fontId="0" fillId="0" borderId="115" xfId="61" applyFont="1" applyBorder="1" applyAlignment="1">
      <alignment horizontal="center" vertical="center" shrinkToFit="1"/>
      <protection/>
    </xf>
    <xf numFmtId="0" fontId="0" fillId="0" borderId="114" xfId="61" applyFont="1" applyBorder="1" applyAlignment="1">
      <alignment horizontal="center" vertical="center" wrapText="1" shrinkToFit="1"/>
      <protection/>
    </xf>
    <xf numFmtId="0" fontId="0" fillId="0" borderId="115" xfId="61" applyFont="1" applyBorder="1" applyAlignment="1">
      <alignment horizontal="center" vertical="center" wrapText="1" shrinkToFit="1"/>
      <protection/>
    </xf>
    <xf numFmtId="0" fontId="59" fillId="0" borderId="88" xfId="0" applyFont="1" applyFill="1" applyBorder="1" applyAlignment="1">
      <alignment horizontal="center" vertical="center" wrapText="1"/>
    </xf>
    <xf numFmtId="0" fontId="59" fillId="0" borderId="89" xfId="0" applyFont="1" applyFill="1" applyBorder="1" applyAlignment="1">
      <alignment horizontal="center" vertical="center" wrapText="1"/>
    </xf>
    <xf numFmtId="0" fontId="59" fillId="0" borderId="90" xfId="0" applyFont="1" applyFill="1" applyBorder="1" applyAlignment="1">
      <alignment horizontal="center" vertical="center" wrapText="1"/>
    </xf>
    <xf numFmtId="0" fontId="59" fillId="0" borderId="91" xfId="0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center" vertical="center" wrapText="1"/>
    </xf>
    <xf numFmtId="0" fontId="59" fillId="0" borderId="92" xfId="0" applyFont="1" applyFill="1" applyBorder="1" applyAlignment="1">
      <alignment horizontal="center" vertical="center" wrapText="1"/>
    </xf>
    <xf numFmtId="0" fontId="42" fillId="0" borderId="50" xfId="0" applyFont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 shrinkToFit="1"/>
    </xf>
    <xf numFmtId="0" fontId="67" fillId="0" borderId="20" xfId="0" applyFont="1" applyFill="1" applyBorder="1" applyAlignment="1">
      <alignment horizontal="center" vertical="center" wrapText="1" shrinkToFit="1"/>
    </xf>
    <xf numFmtId="177" fontId="68" fillId="0" borderId="60" xfId="0" applyNumberFormat="1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center" vertical="center" wrapText="1" shrinkToFit="1"/>
    </xf>
    <xf numFmtId="0" fontId="67" fillId="0" borderId="22" xfId="0" applyFont="1" applyFill="1" applyBorder="1" applyAlignment="1">
      <alignment horizontal="center" vertical="center" wrapText="1" shrinkToFit="1"/>
    </xf>
    <xf numFmtId="0" fontId="68" fillId="0" borderId="36" xfId="0" applyFont="1" applyFill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57150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750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76200</xdr:rowOff>
    </xdr:from>
    <xdr:to>
      <xdr:col>22</xdr:col>
      <xdr:colOff>133350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53025" y="314325"/>
          <a:ext cx="121824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School of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Information &amp; Mechatronics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47625</xdr:colOff>
      <xdr:row>2</xdr:row>
      <xdr:rowOff>571500</xdr:rowOff>
    </xdr:to>
    <xdr:pic>
      <xdr:nvPicPr>
        <xdr:cNvPr id="1" name="다이어그램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632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76200</xdr:rowOff>
    </xdr:from>
    <xdr:to>
      <xdr:col>22</xdr:col>
      <xdr:colOff>133350</xdr:colOff>
      <xdr:row>2</xdr:row>
      <xdr:rowOff>485775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038725" y="314325"/>
          <a:ext cx="111823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School of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Information &amp; Mechatronics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57150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242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14775" y="314325"/>
          <a:ext cx="83153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Dept.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of Materials Science &amp; Engineering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47625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182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14775" y="314325"/>
          <a:ext cx="10086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Dept. of Environmental Science &amp; Engineering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47625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3554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314325"/>
          <a:ext cx="9220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Dept.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of Life Science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47625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632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76200</xdr:rowOff>
    </xdr:from>
    <xdr:to>
      <xdr:col>22</xdr:col>
      <xdr:colOff>133350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38725" y="314325"/>
          <a:ext cx="111823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Department of Nanobio Materials and Electronics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57150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3639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29075" y="314325"/>
          <a:ext cx="93630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Graduate Program of Photon Science and Technology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47625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592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314325"/>
          <a:ext cx="9820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Graduate Program of Medical System Engineering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57150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1677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90950" y="314325"/>
          <a:ext cx="7696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Graduate Program of Femto-Nano Science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23</xdr:col>
      <xdr:colOff>57150</xdr:colOff>
      <xdr:row>2</xdr:row>
      <xdr:rowOff>571500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2773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76200</xdr:rowOff>
    </xdr:from>
    <xdr:to>
      <xdr:col>22</xdr:col>
      <xdr:colOff>57150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0" y="314325"/>
          <a:ext cx="8677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Autumn Semester, 2009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Common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54"/>
  <sheetViews>
    <sheetView showGridLines="0" tabSelected="1" zoomScalePageLayoutView="0" workbookViewId="0" topLeftCell="A1">
      <pane xSplit="3" ySplit="4" topLeftCell="D5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96" customWidth="1"/>
    <col min="2" max="2" width="10.57421875" style="196" customWidth="1"/>
    <col min="3" max="3" width="9.140625" style="196" customWidth="1"/>
    <col min="4" max="4" width="14.421875" style="196" customWidth="1"/>
    <col min="5" max="5" width="13.57421875" style="196" customWidth="1"/>
    <col min="6" max="6" width="11.57421875" style="196" customWidth="1"/>
    <col min="7" max="7" width="15.57421875" style="196" customWidth="1"/>
    <col min="8" max="8" width="12.421875" style="196" customWidth="1"/>
    <col min="9" max="10" width="13.57421875" style="196" customWidth="1"/>
    <col min="11" max="11" width="15.57421875" style="196" customWidth="1"/>
    <col min="12" max="12" width="14.57421875" style="196" customWidth="1"/>
    <col min="13" max="14" width="13.140625" style="196" customWidth="1"/>
    <col min="15" max="15" width="11.57421875" style="196" customWidth="1"/>
    <col min="16" max="16" width="12.421875" style="196" customWidth="1"/>
    <col min="17" max="17" width="11.57421875" style="196" customWidth="1"/>
    <col min="18" max="18" width="13.57421875" style="196" customWidth="1"/>
    <col min="19" max="19" width="10.8515625" style="196" customWidth="1"/>
    <col min="20" max="20" width="13.57421875" style="196" customWidth="1"/>
    <col min="21" max="23" width="5.57421875" style="196" customWidth="1"/>
    <col min="24" max="16384" width="9.00390625" style="196" customWidth="1"/>
  </cols>
  <sheetData>
    <row r="3" ht="49.5" customHeight="1" thickBot="1"/>
    <row r="4" spans="1:23" ht="18.75" customHeight="1">
      <c r="A4" s="197"/>
      <c r="B4" s="386" t="s">
        <v>94</v>
      </c>
      <c r="C4" s="387"/>
      <c r="D4" s="388" t="s">
        <v>4</v>
      </c>
      <c r="E4" s="389"/>
      <c r="F4" s="389"/>
      <c r="G4" s="389"/>
      <c r="H4" s="388" t="s">
        <v>0</v>
      </c>
      <c r="I4" s="389"/>
      <c r="J4" s="389"/>
      <c r="K4" s="389"/>
      <c r="L4" s="388" t="s">
        <v>1</v>
      </c>
      <c r="M4" s="389"/>
      <c r="N4" s="389"/>
      <c r="O4" s="389"/>
      <c r="P4" s="388" t="s">
        <v>2</v>
      </c>
      <c r="Q4" s="389"/>
      <c r="R4" s="389"/>
      <c r="S4" s="390"/>
      <c r="T4" s="391" t="s">
        <v>3</v>
      </c>
      <c r="U4" s="389"/>
      <c r="V4" s="389"/>
      <c r="W4" s="392"/>
    </row>
    <row r="5" spans="2:23" s="198" customFormat="1" ht="13.5" customHeight="1">
      <c r="B5" s="393" t="s">
        <v>72</v>
      </c>
      <c r="C5" s="122" t="s">
        <v>392</v>
      </c>
      <c r="D5" s="199">
        <v>11609</v>
      </c>
      <c r="E5" s="200">
        <v>11617</v>
      </c>
      <c r="F5" s="203">
        <v>15403</v>
      </c>
      <c r="G5" s="203"/>
      <c r="H5" s="199">
        <v>11401</v>
      </c>
      <c r="I5" s="203">
        <v>11694</v>
      </c>
      <c r="J5" s="349">
        <v>15419</v>
      </c>
      <c r="K5" s="200">
        <v>11409</v>
      </c>
      <c r="L5" s="199">
        <v>11609</v>
      </c>
      <c r="M5" s="203">
        <v>11617</v>
      </c>
      <c r="N5" s="203">
        <v>15403</v>
      </c>
      <c r="O5" s="202"/>
      <c r="P5" s="199">
        <v>11694</v>
      </c>
      <c r="Q5" s="203">
        <v>11663</v>
      </c>
      <c r="R5" s="203">
        <v>11409</v>
      </c>
      <c r="S5" s="507">
        <v>15419</v>
      </c>
      <c r="T5" s="203">
        <v>11423</v>
      </c>
      <c r="U5" s="200"/>
      <c r="V5" s="302"/>
      <c r="W5" s="303"/>
    </row>
    <row r="6" spans="2:23" ht="13.5">
      <c r="B6" s="394"/>
      <c r="C6" s="205" t="s">
        <v>84</v>
      </c>
      <c r="D6" s="206" t="str">
        <f>VLOOKUP(D5,개설!$C$4:$I$169,7,FALSE)</f>
        <v>이흥노</v>
      </c>
      <c r="E6" s="207" t="str">
        <f>VLOOKUP(E5,개설!$C$4:$I$169,7,FALSE)</f>
        <v>윤국진</v>
      </c>
      <c r="F6" s="210" t="str">
        <f>VLOOKUP(F5,개설!$C$4:$I$169,7,FALSE)</f>
        <v>김강욱</v>
      </c>
      <c r="G6" s="210"/>
      <c r="H6" s="206" t="str">
        <f>VLOOKUP(H5,개설!$C$4:$I$169,7,FALSE)</f>
        <v>박창수</v>
      </c>
      <c r="I6" s="210" t="str">
        <f>VLOOKUP(I5,개설!$C$4:$I$169,7,FALSE)</f>
        <v>우운택</v>
      </c>
      <c r="J6" s="505" t="str">
        <f>VLOOKUP(J5,개설!$C$4:$I$169,7,FALSE)</f>
        <v>안효성</v>
      </c>
      <c r="K6" s="207" t="str">
        <f>VLOOKUP(K5,개설!$C$4:$I$169,7,FALSE)</f>
        <v>이종수</v>
      </c>
      <c r="L6" s="206" t="str">
        <f>VLOOKUP(L5,개설!$C$4:$I$169,7,FALSE)</f>
        <v>이흥노</v>
      </c>
      <c r="M6" s="210" t="str">
        <f>VLOOKUP(M5,개설!$C$4:$I$169,7,FALSE)</f>
        <v>윤국진</v>
      </c>
      <c r="N6" s="210" t="str">
        <f>VLOOKUP(N5,개설!$C$4:$I$169,7,FALSE)</f>
        <v>김강욱</v>
      </c>
      <c r="O6" s="209"/>
      <c r="P6" s="206" t="str">
        <f>VLOOKUP(P5,개설!$C$4:$I$169,7,FALSE)</f>
        <v>우운택</v>
      </c>
      <c r="Q6" s="210" t="str">
        <f>VLOOKUP(Q5,개설!$C$4:$I$169,7,FALSE)</f>
        <v>이동선</v>
      </c>
      <c r="R6" s="210" t="str">
        <f>VLOOKUP(R5,개설!$C$4:$I$169,7,FALSE)</f>
        <v>이종수</v>
      </c>
      <c r="S6" s="508" t="str">
        <f>VLOOKUP(S5,개설!$C$4:$I$169,7,FALSE)</f>
        <v>안효성</v>
      </c>
      <c r="T6" s="210" t="str">
        <f>VLOOKUP(T5,개설!$C$4:$I$169,7,FALSE)</f>
        <v>송계휴</v>
      </c>
      <c r="U6" s="207"/>
      <c r="V6" s="207"/>
      <c r="W6" s="304"/>
    </row>
    <row r="7" spans="2:23" ht="45">
      <c r="B7" s="394"/>
      <c r="C7" s="213" t="s">
        <v>85</v>
      </c>
      <c r="D7" s="206" t="str">
        <f>VLOOKUP(D5,개설!$C$4:$I$169,5,FALSE)</f>
        <v>정보 및 부호화 이론
Information &amp; Coding Theory</v>
      </c>
      <c r="E7" s="214" t="str">
        <f>VLOOKUP(E5,개설!$C$4:$I$169,5,FALSE)</f>
        <v>디지털 영상신호 처리
Digital Image Processing</v>
      </c>
      <c r="F7" s="218" t="str">
        <f>VLOOKUP(F5,개설!$C$4:$I$169,5,FALSE)</f>
        <v>안테나 공학
Antenna Engineering</v>
      </c>
      <c r="G7" s="218"/>
      <c r="H7" s="217" t="str">
        <f>VLOOKUP(H5,개설!$C$4:$I$169,5,FALSE)</f>
        <v>광통신 네트워크
Optical Networks</v>
      </c>
      <c r="I7" s="218" t="str">
        <f>VLOOKUP(I5,개설!$C$4:$I$169,5,FALSE)</f>
        <v>편재 및 착용 컴퓨팅
Ubiquitous/Wearable Computing</v>
      </c>
      <c r="J7" s="506" t="str">
        <f>VLOOKUP(J5,개설!$C$4:$I$169,5,FALSE)</f>
        <v>비선형제어
Nonlinear Control</v>
      </c>
      <c r="K7" s="214" t="str">
        <f>VLOOKUP(K5,개설!$C$4:$I$169,5,FALSE)</f>
        <v>RF 및 무선시스템 설계
RF and Wireless System Designs</v>
      </c>
      <c r="L7" s="217" t="str">
        <f>VLOOKUP(L5,개설!$C$4:$I$169,5,FALSE)</f>
        <v>정보 및 부호화 이론
Information &amp; Coding Theory</v>
      </c>
      <c r="M7" s="218" t="str">
        <f>VLOOKUP(M5,개설!$C$4:$I$169,5,FALSE)</f>
        <v>디지털 영상신호 처리
Digital Image Processing</v>
      </c>
      <c r="N7" s="218" t="str">
        <f>VLOOKUP(N5,개설!$C$4:$I$169,5,FALSE)</f>
        <v>안테나 공학
Antenna Engineering</v>
      </c>
      <c r="O7" s="216"/>
      <c r="P7" s="217" t="str">
        <f>VLOOKUP(P5,개설!$C$4:$I$169,5,FALSE)</f>
        <v>편재 및 착용 컴퓨팅
Ubiquitous/Wearable Computing</v>
      </c>
      <c r="Q7" s="218" t="str">
        <f>VLOOKUP(Q5,개설!$C$4:$I$169,5,FALSE)</f>
        <v>반도체 소자 이론
Theory of Semiconductor Devices</v>
      </c>
      <c r="R7" s="218" t="str">
        <f>VLOOKUP(R5,개설!$C$4:$I$169,5,FALSE)</f>
        <v>RF 및 무선시스템 설계
RF and Wireless System Designs</v>
      </c>
      <c r="S7" s="509" t="str">
        <f>VLOOKUP(S5,개설!$C$4:$I$169,5,FALSE)</f>
        <v>비선형제어
Nonlinear Control</v>
      </c>
      <c r="T7" s="218" t="str">
        <f>VLOOKUP(T5,개설!$C$4:$I$169,5,FALSE)</f>
        <v>수리물리
Mathematical Methods for Physics</v>
      </c>
      <c r="U7" s="214"/>
      <c r="V7" s="214"/>
      <c r="W7" s="305"/>
    </row>
    <row r="8" spans="2:23" s="221" customFormat="1" ht="13.5">
      <c r="B8" s="394"/>
      <c r="C8" s="222" t="s">
        <v>393</v>
      </c>
      <c r="D8" s="223" t="s">
        <v>389</v>
      </c>
      <c r="E8" s="224" t="s">
        <v>390</v>
      </c>
      <c r="F8" s="227" t="s">
        <v>169</v>
      </c>
      <c r="G8" s="227"/>
      <c r="H8" s="223" t="s">
        <v>67</v>
      </c>
      <c r="I8" s="352" t="s">
        <v>464</v>
      </c>
      <c r="J8" s="352" t="s">
        <v>169</v>
      </c>
      <c r="K8" s="224" t="s">
        <v>388</v>
      </c>
      <c r="L8" s="223" t="s">
        <v>394</v>
      </c>
      <c r="M8" s="227" t="s">
        <v>402</v>
      </c>
      <c r="N8" s="227" t="s">
        <v>169</v>
      </c>
      <c r="O8" s="226"/>
      <c r="P8" s="362" t="s">
        <v>464</v>
      </c>
      <c r="Q8" s="227" t="s">
        <v>68</v>
      </c>
      <c r="R8" s="227" t="s">
        <v>71</v>
      </c>
      <c r="S8" s="510" t="s">
        <v>477</v>
      </c>
      <c r="T8" s="227" t="s">
        <v>403</v>
      </c>
      <c r="U8" s="224"/>
      <c r="V8" s="306"/>
      <c r="W8" s="307"/>
    </row>
    <row r="9" spans="2:23" s="198" customFormat="1" ht="13.5" customHeight="1" hidden="1">
      <c r="B9" s="394"/>
      <c r="C9" s="122" t="s">
        <v>81</v>
      </c>
      <c r="D9" s="199"/>
      <c r="E9" s="201"/>
      <c r="F9" s="200"/>
      <c r="G9" s="203"/>
      <c r="H9" s="199"/>
      <c r="I9" s="203"/>
      <c r="J9" s="203"/>
      <c r="K9" s="200"/>
      <c r="L9" s="199"/>
      <c r="M9" s="203"/>
      <c r="N9" s="203"/>
      <c r="O9" s="202"/>
      <c r="P9" s="199"/>
      <c r="Q9" s="203"/>
      <c r="R9" s="203"/>
      <c r="S9" s="202"/>
      <c r="T9" s="203"/>
      <c r="U9" s="200"/>
      <c r="V9" s="302"/>
      <c r="W9" s="303"/>
    </row>
    <row r="10" spans="2:23" ht="13.5" hidden="1">
      <c r="B10" s="394"/>
      <c r="C10" s="205" t="s">
        <v>84</v>
      </c>
      <c r="D10" s="206"/>
      <c r="E10" s="207"/>
      <c r="F10" s="210"/>
      <c r="G10" s="210"/>
      <c r="H10" s="206"/>
      <c r="I10" s="210"/>
      <c r="J10" s="210"/>
      <c r="K10" s="207"/>
      <c r="L10" s="206"/>
      <c r="M10" s="210"/>
      <c r="N10" s="210"/>
      <c r="O10" s="209"/>
      <c r="P10" s="206"/>
      <c r="Q10" s="210"/>
      <c r="R10" s="210"/>
      <c r="S10" s="209"/>
      <c r="T10" s="210"/>
      <c r="U10" s="207"/>
      <c r="V10" s="207"/>
      <c r="W10" s="304"/>
    </row>
    <row r="11" spans="2:23" ht="34.5" customHeight="1" hidden="1">
      <c r="B11" s="394"/>
      <c r="C11" s="213" t="s">
        <v>85</v>
      </c>
      <c r="D11" s="206"/>
      <c r="E11" s="214"/>
      <c r="F11" s="218"/>
      <c r="G11" s="218"/>
      <c r="H11" s="217"/>
      <c r="I11" s="218"/>
      <c r="J11" s="218"/>
      <c r="K11" s="214"/>
      <c r="L11" s="217"/>
      <c r="M11" s="218"/>
      <c r="N11" s="218"/>
      <c r="O11" s="216"/>
      <c r="P11" s="217"/>
      <c r="Q11" s="218"/>
      <c r="R11" s="218"/>
      <c r="S11" s="216"/>
      <c r="T11" s="218"/>
      <c r="U11" s="214"/>
      <c r="V11" s="214"/>
      <c r="W11" s="305"/>
    </row>
    <row r="12" spans="2:23" s="221" customFormat="1" ht="13.5" hidden="1">
      <c r="B12" s="395"/>
      <c r="C12" s="222" t="s">
        <v>396</v>
      </c>
      <c r="D12" s="223"/>
      <c r="E12" s="224"/>
      <c r="F12" s="227"/>
      <c r="G12" s="227"/>
      <c r="H12" s="223"/>
      <c r="I12" s="227"/>
      <c r="J12" s="227"/>
      <c r="K12" s="224"/>
      <c r="L12" s="223"/>
      <c r="M12" s="227"/>
      <c r="N12" s="227"/>
      <c r="O12" s="226"/>
      <c r="P12" s="223"/>
      <c r="Q12" s="227"/>
      <c r="R12" s="227"/>
      <c r="S12" s="226"/>
      <c r="T12" s="227"/>
      <c r="U12" s="224"/>
      <c r="V12" s="306"/>
      <c r="W12" s="307"/>
    </row>
    <row r="13" spans="2:23" s="198" customFormat="1" ht="13.5" customHeight="1">
      <c r="B13" s="396" t="s">
        <v>397</v>
      </c>
      <c r="C13" s="74" t="s">
        <v>398</v>
      </c>
      <c r="D13" s="229">
        <v>11686</v>
      </c>
      <c r="E13" s="230">
        <v>11411</v>
      </c>
      <c r="F13" s="233">
        <v>15671</v>
      </c>
      <c r="G13" s="233"/>
      <c r="H13" s="229">
        <v>11414</v>
      </c>
      <c r="I13" s="233">
        <v>11653</v>
      </c>
      <c r="J13" s="233">
        <v>15400</v>
      </c>
      <c r="K13" s="230">
        <v>11402</v>
      </c>
      <c r="L13" s="229">
        <v>11686</v>
      </c>
      <c r="M13" s="233">
        <v>11411</v>
      </c>
      <c r="N13" s="233">
        <v>15671</v>
      </c>
      <c r="O13" s="363">
        <v>15622</v>
      </c>
      <c r="P13" s="229">
        <v>11414</v>
      </c>
      <c r="Q13" s="233">
        <v>11653</v>
      </c>
      <c r="R13" s="233">
        <v>15400</v>
      </c>
      <c r="S13" s="232">
        <v>11402</v>
      </c>
      <c r="T13" s="345">
        <v>15622</v>
      </c>
      <c r="U13" s="230"/>
      <c r="V13" s="308"/>
      <c r="W13" s="309"/>
    </row>
    <row r="14" spans="2:23" s="235" customFormat="1" ht="22.5">
      <c r="B14" s="397"/>
      <c r="C14" s="236" t="s">
        <v>66</v>
      </c>
      <c r="D14" s="237" t="str">
        <f>VLOOKUP(D13,개설!$C$4:$I$169,7,FALSE)</f>
        <v>김덕영</v>
      </c>
      <c r="E14" s="238" t="str">
        <f>VLOOKUP(E13,개설!$C$4:$I$169,7,FALSE)</f>
        <v>전성찬</v>
      </c>
      <c r="F14" s="241" t="str">
        <f>VLOOKUP(F13,개설!$C$4:$I$169,7,FALSE)</f>
        <v>김용훈</v>
      </c>
      <c r="G14" s="241"/>
      <c r="H14" s="237" t="str">
        <f>VLOOKUP(H13,개설!$C$4:$I$169,7,FALSE)</f>
        <v>송종인</v>
      </c>
      <c r="I14" s="241" t="str">
        <f>VLOOKUP(I13,개설!$C$4:$I$169,7,FALSE)</f>
        <v>이용탁, Kamal Alameh</v>
      </c>
      <c r="J14" s="241" t="str">
        <f>VLOOKUP(J13,개설!$C$4:$I$169,7,FALSE)</f>
        <v>호요성</v>
      </c>
      <c r="K14" s="238" t="str">
        <f>VLOOKUP(K13,개설!$C$4:$I$169,7,FALSE)</f>
        <v>임혁</v>
      </c>
      <c r="L14" s="237" t="str">
        <f>VLOOKUP(L13,개설!$C$4:$I$169,7,FALSE)</f>
        <v>김덕영</v>
      </c>
      <c r="M14" s="241" t="str">
        <f>VLOOKUP(M13,개설!$C$4:$I$169,7,FALSE)</f>
        <v>전성찬</v>
      </c>
      <c r="N14" s="241" t="str">
        <f>VLOOKUP(N13,개설!$C$4:$I$169,7,FALSE)</f>
        <v>김용훈</v>
      </c>
      <c r="O14" s="364" t="s">
        <v>134</v>
      </c>
      <c r="P14" s="237" t="str">
        <f>VLOOKUP(P13,개설!$C$4:$I$169,7,FALSE)</f>
        <v>송종인</v>
      </c>
      <c r="Q14" s="241" t="str">
        <f>VLOOKUP(Q13,개설!$C$4:$I$169,7,FALSE)</f>
        <v>이용탁, Kamal Alameh</v>
      </c>
      <c r="R14" s="241" t="str">
        <f>VLOOKUP(R13,개설!$C$4:$I$169,7,FALSE)</f>
        <v>호요성</v>
      </c>
      <c r="S14" s="240" t="str">
        <f>VLOOKUP(S13,개설!$C$4:$I$169,7,FALSE)</f>
        <v>임혁</v>
      </c>
      <c r="T14" s="346" t="s">
        <v>134</v>
      </c>
      <c r="U14" s="238"/>
      <c r="V14" s="238"/>
      <c r="W14" s="310"/>
    </row>
    <row r="15" spans="2:23" s="235" customFormat="1" ht="77.25" customHeight="1">
      <c r="B15" s="397"/>
      <c r="C15" s="243" t="s">
        <v>8</v>
      </c>
      <c r="D15" s="244" t="str">
        <f>VLOOKUP(D13,개설!$C$4:$I$169,5,FALSE)</f>
        <v>푸리에 광학
Fourier Optics and Adaptive Optics</v>
      </c>
      <c r="E15" s="245" t="str">
        <f>VLOOKUP(E13,개설!$C$4:$I$169,5,FALSE)</f>
        <v>수치최적화
Numerical Optimization</v>
      </c>
      <c r="F15" s="248" t="str">
        <f>VLOOKUP(F13,개설!$C$4:$I$169,5,FALSE)</f>
        <v>UWB 레이더시스템 신호
UWB Radaer System &amp; Signal</v>
      </c>
      <c r="G15" s="248"/>
      <c r="H15" s="244" t="str">
        <f>VLOOKUP(H13,개설!$C$4:$I$169,5,FALSE)</f>
        <v>고급 아나로그 집적회로설계
Advanced Analog Integrated Circuit Design</v>
      </c>
      <c r="I15" s="248" t="str">
        <f>VLOOKUP(I13,개설!$C$4:$I$169,5,FALSE)</f>
        <v>광전자공학
Optoelectronics</v>
      </c>
      <c r="J15" s="248" t="str">
        <f>VLOOKUP(J13,개설!$C$4:$I$169,5,FALSE)</f>
        <v>신호처리공학 특론 I: 고급비디오코딩
Special Topics on Signal Processing &amp; Systems I: Advanced Video Coding</v>
      </c>
      <c r="K15" s="245" t="str">
        <f>VLOOKUP(K13,개설!$C$4:$I$169,5,FALSE)</f>
        <v>무선 네트워크
Wireless Networks</v>
      </c>
      <c r="L15" s="244" t="str">
        <f>VLOOKUP(L13,개설!$C$4:$I$169,5,FALSE)</f>
        <v>푸리에 광학
Fourier Optics and Adaptive Optics</v>
      </c>
      <c r="M15" s="248" t="str">
        <f>VLOOKUP(M13,개설!$C$4:$I$169,5,FALSE)</f>
        <v>수치최적화
Numerical Optimization</v>
      </c>
      <c r="N15" s="248" t="str">
        <f>VLOOKUP(N13,개설!$C$4:$I$169,5,FALSE)</f>
        <v>UWB 레이더시스템 신호
UWB Radaer System &amp; Signal</v>
      </c>
      <c r="O15" s="365" t="s">
        <v>240</v>
      </c>
      <c r="P15" s="244" t="str">
        <f>VLOOKUP(P13,개설!$C$4:$I$169,5,FALSE)</f>
        <v>고급 아나로그 집적회로설계
Advanced Analog Integrated Circuit Design</v>
      </c>
      <c r="Q15" s="248" t="str">
        <f>VLOOKUP(Q13,개설!$C$4:$I$169,5,FALSE)</f>
        <v>광전자공학
Optoelectronics</v>
      </c>
      <c r="R15" s="248" t="str">
        <f>VLOOKUP(R13,개설!$C$4:$I$169,5,FALSE)</f>
        <v>신호처리공학 특론 I: 고급비디오코딩
Special Topics on Signal Processing &amp; Systems I: Advanced Video Coding</v>
      </c>
      <c r="S15" s="247" t="str">
        <f>VLOOKUP(S13,개설!$C$4:$I$169,5,FALSE)</f>
        <v>무선 네트워크
Wireless Networks</v>
      </c>
      <c r="T15" s="347" t="s">
        <v>240</v>
      </c>
      <c r="U15" s="245"/>
      <c r="V15" s="245"/>
      <c r="W15" s="311"/>
    </row>
    <row r="16" spans="2:23" s="221" customFormat="1" ht="13.5">
      <c r="B16" s="397"/>
      <c r="C16" s="250" t="s">
        <v>83</v>
      </c>
      <c r="D16" s="251" t="s">
        <v>391</v>
      </c>
      <c r="E16" s="252" t="s">
        <v>389</v>
      </c>
      <c r="F16" s="255" t="s">
        <v>169</v>
      </c>
      <c r="G16" s="255"/>
      <c r="H16" s="251" t="s">
        <v>67</v>
      </c>
      <c r="I16" s="255" t="s">
        <v>69</v>
      </c>
      <c r="J16" s="255" t="s">
        <v>387</v>
      </c>
      <c r="K16" s="252" t="s">
        <v>388</v>
      </c>
      <c r="L16" s="251" t="s">
        <v>68</v>
      </c>
      <c r="M16" s="255" t="s">
        <v>67</v>
      </c>
      <c r="N16" s="255" t="s">
        <v>7</v>
      </c>
      <c r="O16" s="366" t="s">
        <v>457</v>
      </c>
      <c r="P16" s="251" t="s">
        <v>67</v>
      </c>
      <c r="Q16" s="255" t="s">
        <v>386</v>
      </c>
      <c r="R16" s="255" t="s">
        <v>6</v>
      </c>
      <c r="S16" s="254" t="s">
        <v>71</v>
      </c>
      <c r="T16" s="348" t="s">
        <v>170</v>
      </c>
      <c r="U16" s="252"/>
      <c r="V16" s="312"/>
      <c r="W16" s="313"/>
    </row>
    <row r="17" spans="2:23" s="198" customFormat="1" ht="13.5" customHeight="1">
      <c r="B17" s="397"/>
      <c r="C17" s="74" t="s">
        <v>398</v>
      </c>
      <c r="D17" s="229"/>
      <c r="E17" s="230"/>
      <c r="F17" s="233"/>
      <c r="G17" s="233"/>
      <c r="H17" s="229">
        <v>15620</v>
      </c>
      <c r="I17" s="233"/>
      <c r="J17" s="233"/>
      <c r="K17" s="230"/>
      <c r="L17" s="229"/>
      <c r="M17" s="233"/>
      <c r="N17" s="233"/>
      <c r="O17" s="232"/>
      <c r="P17" s="229">
        <v>15620</v>
      </c>
      <c r="Q17" s="233"/>
      <c r="R17" s="233"/>
      <c r="S17" s="232"/>
      <c r="T17" s="233"/>
      <c r="U17" s="230"/>
      <c r="V17" s="308"/>
      <c r="W17" s="309"/>
    </row>
    <row r="18" spans="2:23" s="235" customFormat="1" ht="13.5">
      <c r="B18" s="397"/>
      <c r="C18" s="236" t="s">
        <v>66</v>
      </c>
      <c r="D18" s="237"/>
      <c r="E18" s="238"/>
      <c r="F18" s="241"/>
      <c r="G18" s="241"/>
      <c r="H18" s="237" t="str">
        <f>VLOOKUP(H17,개설!$C$4:$I$169,7,FALSE)</f>
        <v>박기환</v>
      </c>
      <c r="I18" s="241"/>
      <c r="J18" s="241"/>
      <c r="K18" s="238"/>
      <c r="L18" s="237"/>
      <c r="M18" s="241"/>
      <c r="N18" s="241"/>
      <c r="O18" s="240"/>
      <c r="P18" s="237" t="str">
        <f>VLOOKUP(P17,개설!$C$4:$I$169,7,FALSE)</f>
        <v>박기환</v>
      </c>
      <c r="Q18" s="241"/>
      <c r="R18" s="241"/>
      <c r="S18" s="240"/>
      <c r="T18" s="241"/>
      <c r="U18" s="238"/>
      <c r="V18" s="238"/>
      <c r="W18" s="310"/>
    </row>
    <row r="19" spans="2:23" s="235" customFormat="1" ht="45">
      <c r="B19" s="397"/>
      <c r="C19" s="243" t="s">
        <v>8</v>
      </c>
      <c r="D19" s="244"/>
      <c r="E19" s="245"/>
      <c r="F19" s="248"/>
      <c r="G19" s="248"/>
      <c r="H19" s="244" t="str">
        <f>VLOOKUP(H17,개설!$C$4:$I$169,5,FALSE)</f>
        <v>센서 및 액츄에이터
Sensor and Actuator</v>
      </c>
      <c r="I19" s="248"/>
      <c r="J19" s="248"/>
      <c r="K19" s="245"/>
      <c r="L19" s="244"/>
      <c r="M19" s="248"/>
      <c r="N19" s="248"/>
      <c r="O19" s="247"/>
      <c r="P19" s="244" t="str">
        <f>VLOOKUP(P17,개설!$C$4:$I$169,5,FALSE)</f>
        <v>센서 및 액츄에이터
Sensor and Actuator</v>
      </c>
      <c r="Q19" s="248"/>
      <c r="R19" s="248"/>
      <c r="S19" s="247"/>
      <c r="T19" s="248"/>
      <c r="U19" s="245"/>
      <c r="V19" s="245"/>
      <c r="W19" s="311"/>
    </row>
    <row r="20" spans="2:23" s="221" customFormat="1" ht="13.5">
      <c r="B20" s="398"/>
      <c r="C20" s="250" t="s">
        <v>83</v>
      </c>
      <c r="D20" s="251"/>
      <c r="E20" s="252"/>
      <c r="F20" s="255"/>
      <c r="G20" s="255"/>
      <c r="H20" s="251" t="s">
        <v>116</v>
      </c>
      <c r="I20" s="255"/>
      <c r="J20" s="255"/>
      <c r="K20" s="252"/>
      <c r="L20" s="251"/>
      <c r="M20" s="255"/>
      <c r="N20" s="255"/>
      <c r="O20" s="254"/>
      <c r="P20" s="251" t="s">
        <v>116</v>
      </c>
      <c r="Q20" s="255"/>
      <c r="R20" s="255"/>
      <c r="S20" s="254"/>
      <c r="T20" s="255"/>
      <c r="U20" s="252"/>
      <c r="V20" s="312"/>
      <c r="W20" s="313"/>
    </row>
    <row r="21" spans="2:25" ht="13.5">
      <c r="B21" s="406" t="s">
        <v>399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  <c r="X21" s="235"/>
      <c r="Y21" s="235"/>
    </row>
    <row r="22" spans="2:23" s="198" customFormat="1" ht="16.5" customHeight="1">
      <c r="B22" s="393" t="s">
        <v>74</v>
      </c>
      <c r="C22" s="122" t="s">
        <v>81</v>
      </c>
      <c r="D22" s="199">
        <v>11611</v>
      </c>
      <c r="E22" s="200">
        <v>15643</v>
      </c>
      <c r="F22" s="203">
        <v>11408</v>
      </c>
      <c r="G22" s="203">
        <v>15425</v>
      </c>
      <c r="H22" s="199"/>
      <c r="I22" s="200"/>
      <c r="J22" s="400" t="s">
        <v>182</v>
      </c>
      <c r="K22" s="401"/>
      <c r="L22" s="199">
        <v>11611</v>
      </c>
      <c r="M22" s="203">
        <v>15643</v>
      </c>
      <c r="N22" s="203">
        <v>11408</v>
      </c>
      <c r="O22" s="202">
        <v>15425</v>
      </c>
      <c r="P22" s="199">
        <v>11419</v>
      </c>
      <c r="Q22" s="203"/>
      <c r="R22" s="203"/>
      <c r="S22" s="202"/>
      <c r="T22" s="203">
        <v>11001</v>
      </c>
      <c r="U22" s="200"/>
      <c r="V22" s="302"/>
      <c r="W22" s="303"/>
    </row>
    <row r="23" spans="2:23" s="235" customFormat="1" ht="13.5">
      <c r="B23" s="394"/>
      <c r="C23" s="257" t="s">
        <v>66</v>
      </c>
      <c r="D23" s="258" t="str">
        <f>VLOOKUP(D22,개설!$C$4:$I$169,7,FALSE)</f>
        <v>김기선</v>
      </c>
      <c r="E23" s="259" t="str">
        <f>VLOOKUP(E22,개설!$C$4:$I$169,7,FALSE)</f>
        <v>광몽 심</v>
      </c>
      <c r="F23" s="263" t="str">
        <f>VLOOKUP(F22,개설!$C$4:$I$169,7,FALSE)</f>
        <v>조영달</v>
      </c>
      <c r="G23" s="263" t="s">
        <v>236</v>
      </c>
      <c r="H23" s="258"/>
      <c r="I23" s="259"/>
      <c r="J23" s="402"/>
      <c r="K23" s="403"/>
      <c r="L23" s="258" t="str">
        <f>VLOOKUP(L22,개설!$C$4:$I$169,7,FALSE)</f>
        <v>김기선</v>
      </c>
      <c r="M23" s="263" t="str">
        <f>VLOOKUP(M22,개설!$C$4:$I$169,7,FALSE)</f>
        <v>광몽 심</v>
      </c>
      <c r="N23" s="263" t="str">
        <f>VLOOKUP(N22,개설!$C$4:$I$169,7,FALSE)</f>
        <v>조영달</v>
      </c>
      <c r="O23" s="261" t="s">
        <v>236</v>
      </c>
      <c r="P23" s="258" t="str">
        <f>VLOOKUP(P22,개설!$C$4:$I$169,7,FALSE)</f>
        <v>바뎃 사에이드</v>
      </c>
      <c r="Q23" s="263"/>
      <c r="R23" s="263"/>
      <c r="S23" s="261"/>
      <c r="T23" s="350" t="s">
        <v>405</v>
      </c>
      <c r="U23" s="259"/>
      <c r="V23" s="259"/>
      <c r="W23" s="314"/>
    </row>
    <row r="24" spans="2:23" s="235" customFormat="1" ht="63" customHeight="1">
      <c r="B24" s="394"/>
      <c r="C24" s="265" t="s">
        <v>8</v>
      </c>
      <c r="D24" s="266" t="str">
        <f>VLOOKUP(D22,개설!$C$4:$I$169,5,FALSE)</f>
        <v>디지털 통신시스템
Digital Communication Systems</v>
      </c>
      <c r="E24" s="267" t="str">
        <f>VLOOKUP(E22,개설!$C$4:$I$169,5,FALSE)</f>
        <v>인공지능과 응용
Artificial Intelligence and Applications</v>
      </c>
      <c r="F24" s="271" t="str">
        <f>VLOOKUP(F22,개설!$C$4:$I$169,5,FALSE)</f>
        <v>반도체 나노구조 광학
Optics of Semiconductor Nanostructures</v>
      </c>
      <c r="G24" s="271" t="s">
        <v>235</v>
      </c>
      <c r="H24" s="266"/>
      <c r="I24" s="267"/>
      <c r="J24" s="404"/>
      <c r="K24" s="405"/>
      <c r="L24" s="266" t="str">
        <f>VLOOKUP(L22,개설!$C$4:$I$169,5,FALSE)</f>
        <v>디지털 통신시스템
Digital Communication Systems</v>
      </c>
      <c r="M24" s="271" t="str">
        <f>VLOOKUP(M22,개설!$C$4:$I$169,5,FALSE)</f>
        <v>인공지능과 응용
Artificial Intelligence and Applications</v>
      </c>
      <c r="N24" s="271" t="str">
        <f>VLOOKUP(N22,개설!$C$4:$I$169,5,FALSE)</f>
        <v>반도체 나노구조 광학
Optics of Semiconductor Nanostructures</v>
      </c>
      <c r="O24" s="269" t="s">
        <v>235</v>
      </c>
      <c r="P24" s="266" t="str">
        <f>VLOOKUP(P22,개설!$C$4:$I$169,5,FALSE)</f>
        <v>임베디드 시스템 설계
Embedded Systems Design</v>
      </c>
      <c r="Q24" s="271"/>
      <c r="R24" s="271"/>
      <c r="S24" s="269"/>
      <c r="T24" s="271" t="str">
        <f>VLOOKUP(T22,개설!$C$4:$I$169,5,FALSE)</f>
        <v>정보기전 콜로퀴움
Information &amp; Mechatronics Colloquium</v>
      </c>
      <c r="U24" s="267"/>
      <c r="V24" s="267"/>
      <c r="W24" s="315"/>
    </row>
    <row r="25" spans="2:23" s="221" customFormat="1" ht="13.5">
      <c r="B25" s="394"/>
      <c r="C25" s="222" t="s">
        <v>396</v>
      </c>
      <c r="D25" s="223" t="s">
        <v>403</v>
      </c>
      <c r="E25" s="224" t="s">
        <v>179</v>
      </c>
      <c r="F25" s="227" t="s">
        <v>404</v>
      </c>
      <c r="G25" s="227" t="s">
        <v>116</v>
      </c>
      <c r="H25" s="223"/>
      <c r="I25" s="224"/>
      <c r="J25" s="227"/>
      <c r="K25" s="224"/>
      <c r="L25" s="223" t="s">
        <v>67</v>
      </c>
      <c r="M25" s="227" t="s">
        <v>395</v>
      </c>
      <c r="N25" s="227" t="s">
        <v>6</v>
      </c>
      <c r="O25" s="226" t="s">
        <v>169</v>
      </c>
      <c r="P25" s="223" t="s">
        <v>71</v>
      </c>
      <c r="Q25" s="227"/>
      <c r="R25" s="227"/>
      <c r="S25" s="226"/>
      <c r="T25" s="374" t="s">
        <v>458</v>
      </c>
      <c r="U25" s="224"/>
      <c r="V25" s="306"/>
      <c r="W25" s="307"/>
    </row>
    <row r="26" spans="2:23" s="198" customFormat="1" ht="16.5" customHeight="1" hidden="1">
      <c r="B26" s="394"/>
      <c r="C26" s="122" t="s">
        <v>398</v>
      </c>
      <c r="D26" s="199"/>
      <c r="E26" s="200"/>
      <c r="F26" s="203"/>
      <c r="G26" s="203"/>
      <c r="H26" s="199"/>
      <c r="I26" s="203"/>
      <c r="J26" s="203"/>
      <c r="K26" s="200"/>
      <c r="L26" s="199"/>
      <c r="M26" s="203"/>
      <c r="N26" s="203"/>
      <c r="O26" s="202"/>
      <c r="P26" s="199"/>
      <c r="Q26" s="203"/>
      <c r="R26" s="203"/>
      <c r="S26" s="202"/>
      <c r="T26" s="203"/>
      <c r="U26" s="200"/>
      <c r="V26" s="302"/>
      <c r="W26" s="303"/>
    </row>
    <row r="27" spans="2:23" s="235" customFormat="1" ht="13.5" hidden="1">
      <c r="B27" s="394"/>
      <c r="C27" s="257" t="s">
        <v>66</v>
      </c>
      <c r="D27" s="258"/>
      <c r="E27" s="259"/>
      <c r="F27" s="263"/>
      <c r="G27" s="263"/>
      <c r="H27" s="258"/>
      <c r="I27" s="263"/>
      <c r="J27" s="263"/>
      <c r="K27" s="259"/>
      <c r="L27" s="258"/>
      <c r="M27" s="263"/>
      <c r="N27" s="263"/>
      <c r="O27" s="261"/>
      <c r="P27" s="258"/>
      <c r="Q27" s="263"/>
      <c r="R27" s="263"/>
      <c r="S27" s="261"/>
      <c r="T27" s="263"/>
      <c r="U27" s="259"/>
      <c r="V27" s="259"/>
      <c r="W27" s="314"/>
    </row>
    <row r="28" spans="2:23" s="235" customFormat="1" ht="13.5" hidden="1">
      <c r="B28" s="394"/>
      <c r="C28" s="265" t="s">
        <v>8</v>
      </c>
      <c r="D28" s="266"/>
      <c r="E28" s="267"/>
      <c r="F28" s="271"/>
      <c r="G28" s="271"/>
      <c r="H28" s="266"/>
      <c r="I28" s="271"/>
      <c r="J28" s="271"/>
      <c r="K28" s="267"/>
      <c r="L28" s="266"/>
      <c r="M28" s="271"/>
      <c r="N28" s="271"/>
      <c r="O28" s="269"/>
      <c r="P28" s="266"/>
      <c r="Q28" s="271"/>
      <c r="R28" s="271"/>
      <c r="S28" s="269"/>
      <c r="T28" s="271"/>
      <c r="U28" s="267"/>
      <c r="V28" s="267"/>
      <c r="W28" s="315"/>
    </row>
    <row r="29" spans="2:23" s="221" customFormat="1" ht="13.5" hidden="1">
      <c r="B29" s="395"/>
      <c r="C29" s="222" t="s">
        <v>83</v>
      </c>
      <c r="D29" s="223"/>
      <c r="E29" s="224"/>
      <c r="F29" s="227"/>
      <c r="G29" s="227"/>
      <c r="H29" s="223"/>
      <c r="I29" s="227"/>
      <c r="J29" s="227"/>
      <c r="K29" s="224"/>
      <c r="L29" s="223"/>
      <c r="M29" s="227"/>
      <c r="N29" s="227"/>
      <c r="O29" s="226"/>
      <c r="P29" s="223"/>
      <c r="Q29" s="227"/>
      <c r="R29" s="227"/>
      <c r="S29" s="226"/>
      <c r="T29" s="227"/>
      <c r="U29" s="224"/>
      <c r="V29" s="306"/>
      <c r="W29" s="307"/>
    </row>
    <row r="30" spans="2:23" s="198" customFormat="1" ht="13.5" customHeight="1">
      <c r="B30" s="396" t="s">
        <v>400</v>
      </c>
      <c r="C30" s="74" t="s">
        <v>81</v>
      </c>
      <c r="D30" s="229">
        <v>11415</v>
      </c>
      <c r="E30" s="356">
        <v>11405</v>
      </c>
      <c r="F30" s="233">
        <v>15628</v>
      </c>
      <c r="G30" s="233">
        <v>15404</v>
      </c>
      <c r="H30" s="229"/>
      <c r="I30" s="233"/>
      <c r="J30" s="233"/>
      <c r="K30" s="230"/>
      <c r="L30" s="229">
        <v>11415</v>
      </c>
      <c r="M30" s="345">
        <v>11405</v>
      </c>
      <c r="N30" s="233">
        <v>15628</v>
      </c>
      <c r="O30" s="232">
        <v>15404</v>
      </c>
      <c r="P30" s="229">
        <v>11401</v>
      </c>
      <c r="Q30" s="345">
        <v>15421</v>
      </c>
      <c r="R30" s="345">
        <v>11423</v>
      </c>
      <c r="S30" s="232"/>
      <c r="T30" s="233"/>
      <c r="U30" s="230"/>
      <c r="V30" s="308"/>
      <c r="W30" s="309"/>
    </row>
    <row r="31" spans="2:23" s="235" customFormat="1" ht="13.5">
      <c r="B31" s="397"/>
      <c r="C31" s="236" t="s">
        <v>66</v>
      </c>
      <c r="D31" s="237" t="str">
        <f>VLOOKUP(D30,개설!$C$4:$I$169,7,FALSE)</f>
        <v>백운출</v>
      </c>
      <c r="E31" s="357" t="str">
        <f>VLOOKUP(E30,개설!$C$4:$I$169,7,FALSE)</f>
        <v>전문구</v>
      </c>
      <c r="F31" s="241" t="str">
        <f>VLOOKUP(F30,개설!$C$4:$I$169,7,FALSE)</f>
        <v>블라디미르 신</v>
      </c>
      <c r="G31" s="241" t="str">
        <f>VLOOKUP(G30,개설!$C$4:$I$169,7,FALSE)</f>
        <v>고광희</v>
      </c>
      <c r="H31" s="237"/>
      <c r="I31" s="241"/>
      <c r="J31" s="241"/>
      <c r="K31" s="238"/>
      <c r="L31" s="237" t="str">
        <f>VLOOKUP(L30,개설!$C$4:$I$169,7,FALSE)</f>
        <v>백운출</v>
      </c>
      <c r="M31" s="346" t="str">
        <f>VLOOKUP(M30,개설!$C$4:$I$169,7,FALSE)</f>
        <v>전문구</v>
      </c>
      <c r="N31" s="241" t="str">
        <f>VLOOKUP(N30,개설!$C$4:$I$169,7,FALSE)</f>
        <v>블라디미르 신</v>
      </c>
      <c r="O31" s="240" t="str">
        <f>VLOOKUP(O30,개설!$C$4:$I$169,7,FALSE)</f>
        <v>고광희</v>
      </c>
      <c r="P31" s="237" t="str">
        <f>VLOOKUP(P30,개설!$C$4:$I$169,7,FALSE)</f>
        <v>박창수</v>
      </c>
      <c r="Q31" s="346" t="str">
        <f>VLOOKUP(Q30,개설!$C$4:$I$169,7,FALSE)</f>
        <v>양성</v>
      </c>
      <c r="R31" s="346" t="str">
        <f>VLOOKUP(R30,개설!$C$4:$I$169,7,FALSE)</f>
        <v>송계휴</v>
      </c>
      <c r="S31" s="240"/>
      <c r="T31" s="241"/>
      <c r="U31" s="238"/>
      <c r="V31" s="316"/>
      <c r="W31" s="310"/>
    </row>
    <row r="32" spans="2:23" s="235" customFormat="1" ht="82.5" customHeight="1">
      <c r="B32" s="397"/>
      <c r="C32" s="243" t="s">
        <v>8</v>
      </c>
      <c r="D32" s="244" t="str">
        <f>VLOOKUP(D30,개설!$C$4:$I$169,5,FALSE)</f>
        <v>고급공업해석학
Advanced Engineering Analysis</v>
      </c>
      <c r="E32" s="358" t="str">
        <f>VLOOKUP(E30,개설!$C$4:$I$169,5,FALSE)</f>
        <v>알고리즘의 디자인과 분석
Design and Analysis of Algorithms</v>
      </c>
      <c r="F32" s="248" t="str">
        <f>VLOOKUP(F30,개설!$C$4:$I$169,5,FALSE)</f>
        <v>다이나믹 시스템의 통계 분석
Statistical Analysis of Dynamic Systems</v>
      </c>
      <c r="G32" s="248" t="str">
        <f>VLOOKUP(G30,개설!$C$4:$I$169,5,FALSE)</f>
        <v>고급기하 모델링 및 그래픽스를 위한 물리기반 모델링
Advanced Topics in Geometric and Physics-based Modeling for Graphics</v>
      </c>
      <c r="H32" s="244"/>
      <c r="I32" s="248"/>
      <c r="J32" s="248"/>
      <c r="K32" s="245"/>
      <c r="L32" s="244" t="str">
        <f>VLOOKUP(L30,개설!$C$4:$I$169,5,FALSE)</f>
        <v>고급공업해석학
Advanced Engineering Analysis</v>
      </c>
      <c r="M32" s="347" t="str">
        <f>VLOOKUP(M30,개설!$C$4:$I$169,5,FALSE)</f>
        <v>알고리즘의 디자인과 분석
Design and Analysis of Algorithms</v>
      </c>
      <c r="N32" s="248" t="str">
        <f>VLOOKUP(N30,개설!$C$4:$I$169,5,FALSE)</f>
        <v>다이나믹 시스템의 통계 분석
Statistical Analysis of Dynamic Systems</v>
      </c>
      <c r="O32" s="247" t="str">
        <f>VLOOKUP(O30,개설!$C$4:$I$169,5,FALSE)</f>
        <v>고급기하 모델링 및 그래픽스를 위한 물리기반 모델링
Advanced Topics in Geometric and Physics-based Modeling for Graphics</v>
      </c>
      <c r="P32" s="244" t="str">
        <f>VLOOKUP(P30,개설!$C$4:$I$169,5,FALSE)</f>
        <v>광통신 네트워크
Optical Networks</v>
      </c>
      <c r="Q32" s="347" t="str">
        <f>VLOOKUP(Q30,개설!$C$4:$I$169,5,FALSE)</f>
        <v>BioMEMS/BioNEMS 응용을 위한 미세유체역학
Microfluidics for BioMEMS/BioNEMS applications</v>
      </c>
      <c r="R32" s="347" t="str">
        <f>VLOOKUP(R30,개설!$C$4:$I$169,5,FALSE)</f>
        <v>수리물리
Mathematical Methods for Physics</v>
      </c>
      <c r="S32" s="247"/>
      <c r="T32" s="248"/>
      <c r="U32" s="245"/>
      <c r="V32" s="317"/>
      <c r="W32" s="311"/>
    </row>
    <row r="33" spans="2:23" s="221" customFormat="1" ht="13.5">
      <c r="B33" s="397"/>
      <c r="C33" s="250" t="s">
        <v>83</v>
      </c>
      <c r="D33" s="251" t="s">
        <v>67</v>
      </c>
      <c r="E33" s="359" t="s">
        <v>475</v>
      </c>
      <c r="F33" s="255" t="s">
        <v>7</v>
      </c>
      <c r="G33" s="255" t="s">
        <v>406</v>
      </c>
      <c r="H33" s="251"/>
      <c r="I33" s="255"/>
      <c r="J33" s="255"/>
      <c r="K33" s="252"/>
      <c r="L33" s="251" t="s">
        <v>389</v>
      </c>
      <c r="M33" s="348" t="s">
        <v>390</v>
      </c>
      <c r="N33" s="255" t="s">
        <v>169</v>
      </c>
      <c r="O33" s="254" t="s">
        <v>170</v>
      </c>
      <c r="P33" s="251" t="s">
        <v>389</v>
      </c>
      <c r="Q33" s="348" t="s">
        <v>116</v>
      </c>
      <c r="R33" s="348" t="s">
        <v>179</v>
      </c>
      <c r="S33" s="254"/>
      <c r="T33" s="255"/>
      <c r="U33" s="252"/>
      <c r="V33" s="312"/>
      <c r="W33" s="313"/>
    </row>
    <row r="34" spans="2:23" s="198" customFormat="1" ht="13.5" customHeight="1">
      <c r="B34" s="397"/>
      <c r="C34" s="74" t="s">
        <v>401</v>
      </c>
      <c r="D34" s="229">
        <v>15678</v>
      </c>
      <c r="E34" s="230"/>
      <c r="F34" s="233"/>
      <c r="G34" s="233"/>
      <c r="H34" s="229"/>
      <c r="I34" s="233"/>
      <c r="J34" s="233"/>
      <c r="K34" s="230"/>
      <c r="L34" s="229">
        <v>15678</v>
      </c>
      <c r="M34" s="233"/>
      <c r="N34" s="233"/>
      <c r="O34" s="232"/>
      <c r="P34" s="229"/>
      <c r="Q34" s="233"/>
      <c r="R34" s="233"/>
      <c r="S34" s="232"/>
      <c r="T34" s="233"/>
      <c r="U34" s="230"/>
      <c r="V34" s="308"/>
      <c r="W34" s="309"/>
    </row>
    <row r="35" spans="2:23" s="235" customFormat="1" ht="13.5">
      <c r="B35" s="397"/>
      <c r="C35" s="236" t="s">
        <v>66</v>
      </c>
      <c r="D35" s="237" t="str">
        <f>VLOOKUP(D34,개설!$C$4:$I$169,7,FALSE)</f>
        <v>최태선</v>
      </c>
      <c r="E35" s="238"/>
      <c r="F35" s="241"/>
      <c r="G35" s="241"/>
      <c r="H35" s="237"/>
      <c r="I35" s="241"/>
      <c r="J35" s="241"/>
      <c r="K35" s="238"/>
      <c r="L35" s="237" t="s">
        <v>33</v>
      </c>
      <c r="M35" s="241"/>
      <c r="N35" s="241"/>
      <c r="O35" s="240"/>
      <c r="P35" s="237"/>
      <c r="Q35" s="241"/>
      <c r="R35" s="241"/>
      <c r="S35" s="240"/>
      <c r="T35" s="241"/>
      <c r="U35" s="238"/>
      <c r="V35" s="316"/>
      <c r="W35" s="310"/>
    </row>
    <row r="36" spans="2:23" s="235" customFormat="1" ht="34.5" customHeight="1">
      <c r="B36" s="397"/>
      <c r="C36" s="243" t="s">
        <v>8</v>
      </c>
      <c r="D36" s="244" t="str">
        <f>VLOOKUP(D34,개설!$C$4:$I$169,5,FALSE)</f>
        <v>로봇 비젼
Robot Vision</v>
      </c>
      <c r="E36" s="245"/>
      <c r="F36" s="248"/>
      <c r="G36" s="248"/>
      <c r="H36" s="244"/>
      <c r="I36" s="248"/>
      <c r="J36" s="248"/>
      <c r="K36" s="245"/>
      <c r="L36" s="244" t="s">
        <v>244</v>
      </c>
      <c r="M36" s="248"/>
      <c r="N36" s="248"/>
      <c r="O36" s="247"/>
      <c r="P36" s="244"/>
      <c r="Q36" s="248"/>
      <c r="R36" s="248"/>
      <c r="S36" s="247"/>
      <c r="T36" s="248"/>
      <c r="U36" s="245"/>
      <c r="V36" s="317"/>
      <c r="W36" s="311"/>
    </row>
    <row r="37" spans="2:23" s="221" customFormat="1" ht="13.5">
      <c r="B37" s="398"/>
      <c r="C37" s="250" t="s">
        <v>83</v>
      </c>
      <c r="D37" s="354" t="s">
        <v>453</v>
      </c>
      <c r="E37" s="252"/>
      <c r="F37" s="255"/>
      <c r="G37" s="255"/>
      <c r="H37" s="251"/>
      <c r="I37" s="255"/>
      <c r="J37" s="255"/>
      <c r="K37" s="252"/>
      <c r="L37" s="354" t="s">
        <v>453</v>
      </c>
      <c r="M37" s="255"/>
      <c r="N37" s="255"/>
      <c r="O37" s="254"/>
      <c r="P37" s="251"/>
      <c r="Q37" s="255"/>
      <c r="R37" s="255"/>
      <c r="S37" s="254"/>
      <c r="T37" s="255"/>
      <c r="U37" s="252"/>
      <c r="V37" s="312"/>
      <c r="W37" s="313"/>
    </row>
    <row r="38" spans="2:23" s="198" customFormat="1" ht="13.5" customHeight="1">
      <c r="B38" s="393" t="s">
        <v>79</v>
      </c>
      <c r="C38" s="122" t="s">
        <v>81</v>
      </c>
      <c r="D38" s="199">
        <v>11607</v>
      </c>
      <c r="E38" s="200">
        <v>11407</v>
      </c>
      <c r="F38" s="203">
        <v>15617</v>
      </c>
      <c r="G38" s="349">
        <v>11663</v>
      </c>
      <c r="H38" s="199"/>
      <c r="I38" s="203"/>
      <c r="J38" s="203"/>
      <c r="K38" s="200"/>
      <c r="L38" s="199">
        <v>11607</v>
      </c>
      <c r="M38" s="203">
        <v>11407</v>
      </c>
      <c r="N38" s="203">
        <v>11419</v>
      </c>
      <c r="O38" s="202">
        <v>15617</v>
      </c>
      <c r="P38" s="199">
        <v>11001</v>
      </c>
      <c r="Q38" s="349">
        <v>15421</v>
      </c>
      <c r="R38" s="203"/>
      <c r="S38" s="202"/>
      <c r="T38" s="203"/>
      <c r="U38" s="200"/>
      <c r="V38" s="302"/>
      <c r="W38" s="303"/>
    </row>
    <row r="39" spans="2:23" s="235" customFormat="1" ht="19.5" customHeight="1">
      <c r="B39" s="394"/>
      <c r="C39" s="257" t="s">
        <v>66</v>
      </c>
      <c r="D39" s="258" t="str">
        <f>VLOOKUP(D38,개설!$C$4:$I$169,7,FALSE)</f>
        <v>하동수</v>
      </c>
      <c r="E39" s="259" t="str">
        <f>VLOOKUP(E38,개설!$C$4:$I$169,7,FALSE)</f>
        <v>이현주</v>
      </c>
      <c r="F39" s="263" t="str">
        <f>VLOOKUP(F38,개설!$C$4:$I$169,7,FALSE)</f>
        <v>이용구</v>
      </c>
      <c r="G39" s="350" t="str">
        <f>VLOOKUP(G38,개설!$C$4:$I$169,7,FALSE)</f>
        <v>이동선</v>
      </c>
      <c r="H39" s="258"/>
      <c r="I39" s="263"/>
      <c r="J39" s="263"/>
      <c r="K39" s="259"/>
      <c r="L39" s="258" t="str">
        <f>VLOOKUP(L38,개설!$C$4:$I$169,7,FALSE)</f>
        <v>하동수</v>
      </c>
      <c r="M39" s="263" t="str">
        <f>VLOOKUP(M38,개설!$C$4:$I$169,7,FALSE)</f>
        <v>이현주</v>
      </c>
      <c r="N39" s="263" t="str">
        <f>VLOOKUP(N38,개설!$C$4:$I$169,7,FALSE)</f>
        <v>바뎃 사에이드</v>
      </c>
      <c r="O39" s="261" t="str">
        <f>VLOOKUP(O38,개설!$C$4:$I$169,7,FALSE)</f>
        <v>이용구</v>
      </c>
      <c r="P39" s="355" t="s">
        <v>456</v>
      </c>
      <c r="Q39" s="350" t="str">
        <f>VLOOKUP(Q38,개설!$C$4:$I$169,7,FALSE)</f>
        <v>양성</v>
      </c>
      <c r="R39" s="263"/>
      <c r="S39" s="261"/>
      <c r="T39" s="263"/>
      <c r="U39" s="259"/>
      <c r="V39" s="259"/>
      <c r="W39" s="314"/>
    </row>
    <row r="40" spans="2:23" s="235" customFormat="1" ht="67.5">
      <c r="B40" s="394"/>
      <c r="C40" s="265" t="s">
        <v>8</v>
      </c>
      <c r="D40" s="266" t="str">
        <f>VLOOKUP(D38,개설!$C$4:$I$169,5,FALSE)</f>
        <v>무선통신채널의 해석 및 응용
Wireless Link Analysis in Modern Communication Systems</v>
      </c>
      <c r="E40" s="267" t="str">
        <f>VLOOKUP(E38,개설!$C$4:$I$169,5,FALSE)</f>
        <v>데이터베이스 시스템
Database Systems</v>
      </c>
      <c r="F40" s="271" t="str">
        <f>VLOOKUP(F38,개설!$C$4:$I$169,5,FALSE)</f>
        <v>소프트웨어 엔지니어링
Software Engineering</v>
      </c>
      <c r="G40" s="351" t="str">
        <f>VLOOKUP(G38,개설!$C$4:$I$169,5,FALSE)</f>
        <v>반도체 소자 이론
Theory of Semiconductor Devices</v>
      </c>
      <c r="H40" s="266"/>
      <c r="I40" s="271"/>
      <c r="J40" s="271"/>
      <c r="K40" s="267"/>
      <c r="L40" s="266" t="str">
        <f>VLOOKUP(L38,개설!$C$4:$I$169,5,FALSE)</f>
        <v>무선통신채널의 해석 및 응용
Wireless Link Analysis in Modern Communication Systems</v>
      </c>
      <c r="M40" s="271" t="str">
        <f>VLOOKUP(M38,개설!$C$4:$I$169,5,FALSE)</f>
        <v>데이터베이스 시스템
Database Systems</v>
      </c>
      <c r="N40" s="271" t="str">
        <f>VLOOKUP(N38,개설!$C$4:$I$169,5,FALSE)</f>
        <v>임베디드 시스템 설계
Embedded Systems Design</v>
      </c>
      <c r="O40" s="269" t="str">
        <f>VLOOKUP(O38,개설!$C$4:$I$169,5,FALSE)</f>
        <v>소프트웨어 엔지니어링
Software Engineering</v>
      </c>
      <c r="P40" s="266" t="str">
        <f>VLOOKUP(P38,개설!$C$4:$I$169,5,FALSE)</f>
        <v>정보기전 콜로퀴움
Information &amp; Mechatronics Colloquium</v>
      </c>
      <c r="Q40" s="351" t="str">
        <f>VLOOKUP(Q38,개설!$C$4:$I$169,5,FALSE)</f>
        <v>BioMEMS/BioNEMS 응용을 위한 미세유체역학
Microfluidics for BioMEMS/BioNEMS applications</v>
      </c>
      <c r="R40" s="271"/>
      <c r="S40" s="269"/>
      <c r="T40" s="271"/>
      <c r="U40" s="267"/>
      <c r="V40" s="267"/>
      <c r="W40" s="315"/>
    </row>
    <row r="41" spans="2:23" s="221" customFormat="1" ht="14.25" thickBot="1">
      <c r="B41" s="394"/>
      <c r="C41" s="222" t="s">
        <v>396</v>
      </c>
      <c r="D41" s="223" t="s">
        <v>69</v>
      </c>
      <c r="E41" s="224" t="s">
        <v>6</v>
      </c>
      <c r="F41" s="227" t="s">
        <v>7</v>
      </c>
      <c r="G41" s="352" t="s">
        <v>391</v>
      </c>
      <c r="H41" s="223"/>
      <c r="I41" s="227"/>
      <c r="J41" s="227"/>
      <c r="K41" s="224"/>
      <c r="L41" s="223" t="s">
        <v>69</v>
      </c>
      <c r="M41" s="227" t="s">
        <v>6</v>
      </c>
      <c r="N41" s="227" t="s">
        <v>71</v>
      </c>
      <c r="O41" s="226" t="s">
        <v>7</v>
      </c>
      <c r="P41" s="223" t="s">
        <v>403</v>
      </c>
      <c r="Q41" s="352" t="s">
        <v>116</v>
      </c>
      <c r="R41" s="227"/>
      <c r="S41" s="226"/>
      <c r="T41" s="227"/>
      <c r="U41" s="224"/>
      <c r="V41" s="306"/>
      <c r="W41" s="307"/>
    </row>
    <row r="42" spans="2:23" s="198" customFormat="1" ht="13.5" customHeight="1" hidden="1">
      <c r="B42" s="394"/>
      <c r="C42" s="122" t="s">
        <v>81</v>
      </c>
      <c r="D42" s="199"/>
      <c r="E42" s="200"/>
      <c r="F42" s="203"/>
      <c r="G42" s="203"/>
      <c r="H42" s="199"/>
      <c r="I42" s="203"/>
      <c r="J42" s="203"/>
      <c r="K42" s="200"/>
      <c r="L42" s="199"/>
      <c r="M42" s="203"/>
      <c r="N42" s="203"/>
      <c r="O42" s="202"/>
      <c r="P42" s="199"/>
      <c r="Q42" s="203"/>
      <c r="R42" s="203"/>
      <c r="S42" s="202"/>
      <c r="T42" s="203"/>
      <c r="U42" s="200"/>
      <c r="V42" s="302"/>
      <c r="W42" s="303"/>
    </row>
    <row r="43" spans="2:23" s="235" customFormat="1" ht="13.5" hidden="1">
      <c r="B43" s="394"/>
      <c r="C43" s="257" t="s">
        <v>66</v>
      </c>
      <c r="D43" s="258"/>
      <c r="E43" s="259"/>
      <c r="F43" s="263"/>
      <c r="G43" s="263"/>
      <c r="H43" s="258"/>
      <c r="I43" s="263"/>
      <c r="J43" s="263"/>
      <c r="K43" s="259"/>
      <c r="L43" s="258"/>
      <c r="M43" s="263"/>
      <c r="N43" s="263"/>
      <c r="O43" s="261"/>
      <c r="P43" s="258"/>
      <c r="Q43" s="263"/>
      <c r="R43" s="263"/>
      <c r="S43" s="261"/>
      <c r="T43" s="263"/>
      <c r="U43" s="259"/>
      <c r="V43" s="259"/>
      <c r="W43" s="314"/>
    </row>
    <row r="44" spans="2:23" s="235" customFormat="1" ht="34.5" customHeight="1" hidden="1">
      <c r="B44" s="394"/>
      <c r="C44" s="265" t="s">
        <v>8</v>
      </c>
      <c r="D44" s="266"/>
      <c r="E44" s="267"/>
      <c r="F44" s="271"/>
      <c r="G44" s="271"/>
      <c r="H44" s="266"/>
      <c r="I44" s="271"/>
      <c r="J44" s="271"/>
      <c r="K44" s="267"/>
      <c r="L44" s="266"/>
      <c r="M44" s="271"/>
      <c r="N44" s="271"/>
      <c r="O44" s="269"/>
      <c r="P44" s="266"/>
      <c r="Q44" s="271"/>
      <c r="R44" s="271"/>
      <c r="S44" s="269"/>
      <c r="T44" s="271"/>
      <c r="U44" s="267"/>
      <c r="V44" s="267"/>
      <c r="W44" s="315"/>
    </row>
    <row r="45" spans="2:23" s="221" customFormat="1" ht="13.5" hidden="1">
      <c r="B45" s="395"/>
      <c r="C45" s="222" t="s">
        <v>83</v>
      </c>
      <c r="D45" s="223"/>
      <c r="E45" s="224"/>
      <c r="F45" s="227"/>
      <c r="G45" s="227"/>
      <c r="H45" s="223"/>
      <c r="I45" s="227"/>
      <c r="J45" s="227"/>
      <c r="K45" s="224"/>
      <c r="L45" s="223"/>
      <c r="M45" s="227"/>
      <c r="N45" s="227"/>
      <c r="O45" s="226"/>
      <c r="P45" s="223"/>
      <c r="Q45" s="227"/>
      <c r="R45" s="227"/>
      <c r="S45" s="226"/>
      <c r="T45" s="227"/>
      <c r="U45" s="224"/>
      <c r="V45" s="306"/>
      <c r="W45" s="307"/>
    </row>
    <row r="46" spans="2:23" s="198" customFormat="1" ht="13.5" customHeight="1" hidden="1">
      <c r="B46" s="396" t="s">
        <v>80</v>
      </c>
      <c r="C46" s="74" t="s">
        <v>81</v>
      </c>
      <c r="D46" s="229"/>
      <c r="E46" s="230"/>
      <c r="F46" s="233"/>
      <c r="G46" s="233"/>
      <c r="H46" s="229"/>
      <c r="I46" s="233"/>
      <c r="J46" s="233"/>
      <c r="K46" s="230"/>
      <c r="L46" s="229"/>
      <c r="M46" s="233"/>
      <c r="N46" s="233"/>
      <c r="O46" s="232"/>
      <c r="P46" s="229"/>
      <c r="Q46" s="233"/>
      <c r="R46" s="233"/>
      <c r="S46" s="232"/>
      <c r="T46" s="233"/>
      <c r="U46" s="230"/>
      <c r="V46" s="308"/>
      <c r="W46" s="309"/>
    </row>
    <row r="47" spans="2:23" s="235" customFormat="1" ht="16.5" customHeight="1" hidden="1">
      <c r="B47" s="397"/>
      <c r="C47" s="236" t="s">
        <v>66</v>
      </c>
      <c r="D47" s="237"/>
      <c r="E47" s="238"/>
      <c r="F47" s="241"/>
      <c r="G47" s="241"/>
      <c r="H47" s="237"/>
      <c r="I47" s="241"/>
      <c r="J47" s="241"/>
      <c r="K47" s="238"/>
      <c r="L47" s="237"/>
      <c r="M47" s="241"/>
      <c r="N47" s="241"/>
      <c r="O47" s="240"/>
      <c r="P47" s="237"/>
      <c r="Q47" s="241"/>
      <c r="R47" s="241"/>
      <c r="S47" s="240"/>
      <c r="T47" s="241"/>
      <c r="U47" s="238"/>
      <c r="V47" s="238"/>
      <c r="W47" s="310"/>
    </row>
    <row r="48" spans="2:23" s="235" customFormat="1" ht="13.5" hidden="1">
      <c r="B48" s="397"/>
      <c r="C48" s="243" t="s">
        <v>8</v>
      </c>
      <c r="D48" s="244"/>
      <c r="E48" s="245"/>
      <c r="F48" s="248"/>
      <c r="G48" s="248"/>
      <c r="H48" s="244"/>
      <c r="I48" s="248"/>
      <c r="J48" s="248"/>
      <c r="K48" s="245"/>
      <c r="L48" s="244"/>
      <c r="M48" s="248"/>
      <c r="N48" s="248"/>
      <c r="O48" s="247"/>
      <c r="P48" s="244"/>
      <c r="Q48" s="248"/>
      <c r="R48" s="248"/>
      <c r="S48" s="247"/>
      <c r="T48" s="248"/>
      <c r="U48" s="245"/>
      <c r="V48" s="245"/>
      <c r="W48" s="311"/>
    </row>
    <row r="49" spans="2:23" s="221" customFormat="1" ht="17.25" customHeight="1" hidden="1">
      <c r="B49" s="397"/>
      <c r="C49" s="250" t="s">
        <v>83</v>
      </c>
      <c r="D49" s="251"/>
      <c r="E49" s="252"/>
      <c r="F49" s="255"/>
      <c r="G49" s="255"/>
      <c r="H49" s="251"/>
      <c r="I49" s="255"/>
      <c r="J49" s="255"/>
      <c r="K49" s="252"/>
      <c r="L49" s="251"/>
      <c r="M49" s="255"/>
      <c r="N49" s="255"/>
      <c r="O49" s="254"/>
      <c r="P49" s="251"/>
      <c r="Q49" s="255"/>
      <c r="R49" s="255"/>
      <c r="S49" s="254"/>
      <c r="T49" s="255"/>
      <c r="U49" s="252"/>
      <c r="V49" s="312"/>
      <c r="W49" s="313"/>
    </row>
    <row r="50" spans="2:23" s="198" customFormat="1" ht="13.5" customHeight="1" hidden="1">
      <c r="B50" s="397"/>
      <c r="C50" s="318" t="s">
        <v>81</v>
      </c>
      <c r="D50" s="319"/>
      <c r="E50" s="320"/>
      <c r="F50" s="321"/>
      <c r="G50" s="321"/>
      <c r="H50" s="319"/>
      <c r="I50" s="321"/>
      <c r="J50" s="321"/>
      <c r="K50" s="320"/>
      <c r="L50" s="319"/>
      <c r="M50" s="321"/>
      <c r="N50" s="321"/>
      <c r="O50" s="322"/>
      <c r="P50" s="319"/>
      <c r="Q50" s="321"/>
      <c r="R50" s="321"/>
      <c r="S50" s="322"/>
      <c r="T50" s="321"/>
      <c r="U50" s="320"/>
      <c r="V50" s="323"/>
      <c r="W50" s="324"/>
    </row>
    <row r="51" spans="2:23" s="235" customFormat="1" ht="16.5" customHeight="1" hidden="1">
      <c r="B51" s="397"/>
      <c r="C51" s="236" t="s">
        <v>66</v>
      </c>
      <c r="D51" s="237"/>
      <c r="E51" s="238"/>
      <c r="F51" s="241"/>
      <c r="G51" s="241"/>
      <c r="H51" s="237"/>
      <c r="I51" s="241"/>
      <c r="J51" s="241"/>
      <c r="K51" s="238"/>
      <c r="L51" s="237"/>
      <c r="M51" s="241"/>
      <c r="N51" s="241"/>
      <c r="O51" s="240"/>
      <c r="P51" s="237"/>
      <c r="Q51" s="241"/>
      <c r="R51" s="241"/>
      <c r="S51" s="240"/>
      <c r="T51" s="241"/>
      <c r="U51" s="238"/>
      <c r="V51" s="238"/>
      <c r="W51" s="310"/>
    </row>
    <row r="52" spans="2:23" s="235" customFormat="1" ht="13.5" hidden="1">
      <c r="B52" s="397"/>
      <c r="C52" s="243" t="s">
        <v>8</v>
      </c>
      <c r="D52" s="244"/>
      <c r="E52" s="245"/>
      <c r="F52" s="248"/>
      <c r="G52" s="248"/>
      <c r="H52" s="244"/>
      <c r="I52" s="248"/>
      <c r="J52" s="248"/>
      <c r="K52" s="245"/>
      <c r="L52" s="244"/>
      <c r="M52" s="248"/>
      <c r="N52" s="248"/>
      <c r="O52" s="247"/>
      <c r="P52" s="244"/>
      <c r="Q52" s="248"/>
      <c r="R52" s="248"/>
      <c r="S52" s="247"/>
      <c r="T52" s="248"/>
      <c r="U52" s="245"/>
      <c r="V52" s="245"/>
      <c r="W52" s="311"/>
    </row>
    <row r="53" spans="2:23" s="221" customFormat="1" ht="17.25" customHeight="1" hidden="1" thickBot="1">
      <c r="B53" s="399"/>
      <c r="C53" s="273" t="s">
        <v>83</v>
      </c>
      <c r="D53" s="274"/>
      <c r="E53" s="275"/>
      <c r="F53" s="278"/>
      <c r="G53" s="278"/>
      <c r="H53" s="274"/>
      <c r="I53" s="278"/>
      <c r="J53" s="278"/>
      <c r="K53" s="275"/>
      <c r="L53" s="274"/>
      <c r="M53" s="278"/>
      <c r="N53" s="278"/>
      <c r="O53" s="277"/>
      <c r="P53" s="274"/>
      <c r="Q53" s="278"/>
      <c r="R53" s="278"/>
      <c r="S53" s="277"/>
      <c r="T53" s="278"/>
      <c r="U53" s="275"/>
      <c r="V53" s="325"/>
      <c r="W53" s="326"/>
    </row>
    <row r="54" spans="2:23" s="280" customFormat="1" ht="18.75" customHeight="1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</row>
  </sheetData>
  <sheetProtection/>
  <mergeCells count="14">
    <mergeCell ref="B22:B29"/>
    <mergeCell ref="B30:B37"/>
    <mergeCell ref="B38:B45"/>
    <mergeCell ref="B46:B53"/>
    <mergeCell ref="J22:K24"/>
    <mergeCell ref="B5:B12"/>
    <mergeCell ref="B13:B20"/>
    <mergeCell ref="B21:W21"/>
    <mergeCell ref="B4:C4"/>
    <mergeCell ref="D4:G4"/>
    <mergeCell ref="H4:K4"/>
    <mergeCell ref="L4:O4"/>
    <mergeCell ref="P4:S4"/>
    <mergeCell ref="T4:W4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showGridLines="0" zoomScale="90" zoomScaleNormal="90" workbookViewId="0" topLeftCell="A25">
      <selection activeCell="M32" sqref="M32"/>
    </sheetView>
  </sheetViews>
  <sheetFormatPr defaultColWidth="9.140625" defaultRowHeight="19.5" customHeight="1"/>
  <cols>
    <col min="1" max="1" width="13.7109375" style="44" customWidth="1"/>
    <col min="2" max="3" width="7.57421875" style="42" customWidth="1"/>
    <col min="4" max="4" width="0.71875" style="42" customWidth="1"/>
    <col min="5" max="5" width="40.140625" style="43" customWidth="1"/>
    <col min="6" max="6" width="0.85546875" style="43" customWidth="1"/>
    <col min="7" max="7" width="40.140625" style="43" customWidth="1"/>
    <col min="8" max="8" width="9.421875" style="42" customWidth="1"/>
    <col min="9" max="9" width="15.421875" style="42" customWidth="1"/>
    <col min="10" max="10" width="5.00390625" style="42" customWidth="1"/>
    <col min="11" max="11" width="9.421875" style="287" customWidth="1"/>
    <col min="12" max="12" width="0.85546875" style="42" customWidth="1"/>
    <col min="13" max="16384" width="9.00390625" style="42" customWidth="1"/>
  </cols>
  <sheetData>
    <row r="1" ht="19.5" customHeight="1">
      <c r="A1" s="41" t="s">
        <v>117</v>
      </c>
    </row>
    <row r="2" spans="1:11" ht="24.75" customHeight="1">
      <c r="A2" s="492" t="s">
        <v>199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ht="12.75" customHeight="1" thickBot="1">
      <c r="K3" s="288" t="s">
        <v>200</v>
      </c>
    </row>
    <row r="4" spans="1:11" ht="24.75" customHeight="1" thickBot="1">
      <c r="A4" s="45" t="s">
        <v>118</v>
      </c>
      <c r="B4" s="46" t="s">
        <v>119</v>
      </c>
      <c r="C4" s="46" t="s">
        <v>120</v>
      </c>
      <c r="D4" s="47"/>
      <c r="E4" s="48" t="s">
        <v>121</v>
      </c>
      <c r="F4" s="48"/>
      <c r="G4" s="48" t="s">
        <v>121</v>
      </c>
      <c r="H4" s="46" t="s">
        <v>122</v>
      </c>
      <c r="I4" s="46" t="s">
        <v>65</v>
      </c>
      <c r="J4" s="46" t="s">
        <v>123</v>
      </c>
      <c r="K4" s="289" t="s">
        <v>124</v>
      </c>
    </row>
    <row r="5" spans="1:11" ht="33">
      <c r="A5" s="493" t="s">
        <v>125</v>
      </c>
      <c r="B5" s="49" t="s">
        <v>126</v>
      </c>
      <c r="C5" s="50">
        <v>11001</v>
      </c>
      <c r="D5" s="51"/>
      <c r="E5" s="63" t="s">
        <v>201</v>
      </c>
      <c r="F5" s="63"/>
      <c r="G5" s="63" t="s">
        <v>201</v>
      </c>
      <c r="H5" s="52" t="s">
        <v>9</v>
      </c>
      <c r="I5" s="49" t="s">
        <v>202</v>
      </c>
      <c r="J5" s="52" t="s">
        <v>203</v>
      </c>
      <c r="K5" s="290"/>
    </row>
    <row r="6" spans="1:11" ht="33">
      <c r="A6" s="494"/>
      <c r="B6" s="53" t="s">
        <v>127</v>
      </c>
      <c r="C6" s="54">
        <v>11401</v>
      </c>
      <c r="D6" s="55"/>
      <c r="E6" s="57" t="s">
        <v>204</v>
      </c>
      <c r="F6" s="57"/>
      <c r="G6" s="57" t="s">
        <v>204</v>
      </c>
      <c r="H6" s="56" t="s">
        <v>11</v>
      </c>
      <c r="I6" s="53" t="s">
        <v>12</v>
      </c>
      <c r="J6" s="56" t="s">
        <v>203</v>
      </c>
      <c r="K6" s="291"/>
    </row>
    <row r="7" spans="1:11" ht="33">
      <c r="A7" s="494"/>
      <c r="B7" s="53" t="s">
        <v>127</v>
      </c>
      <c r="C7" s="54">
        <v>11402</v>
      </c>
      <c r="D7" s="55"/>
      <c r="E7" s="57" t="s">
        <v>205</v>
      </c>
      <c r="F7" s="57"/>
      <c r="G7" s="57" t="s">
        <v>205</v>
      </c>
      <c r="H7" s="56" t="s">
        <v>11</v>
      </c>
      <c r="I7" s="53" t="s">
        <v>13</v>
      </c>
      <c r="J7" s="56" t="s">
        <v>203</v>
      </c>
      <c r="K7" s="291" t="s">
        <v>206</v>
      </c>
    </row>
    <row r="8" spans="1:11" ht="33">
      <c r="A8" s="494"/>
      <c r="B8" s="53" t="s">
        <v>127</v>
      </c>
      <c r="C8" s="54">
        <v>11405</v>
      </c>
      <c r="D8" s="55"/>
      <c r="E8" s="385" t="s">
        <v>473</v>
      </c>
      <c r="F8" s="57"/>
      <c r="G8" s="385" t="s">
        <v>473</v>
      </c>
      <c r="H8" s="56" t="s">
        <v>11</v>
      </c>
      <c r="I8" s="53" t="s">
        <v>474</v>
      </c>
      <c r="J8" s="56" t="s">
        <v>203</v>
      </c>
      <c r="K8" s="291"/>
    </row>
    <row r="9" spans="1:11" ht="33">
      <c r="A9" s="494"/>
      <c r="B9" s="53" t="s">
        <v>127</v>
      </c>
      <c r="C9" s="54">
        <v>11407</v>
      </c>
      <c r="D9" s="55"/>
      <c r="E9" s="57" t="s">
        <v>207</v>
      </c>
      <c r="F9" s="57"/>
      <c r="G9" s="57" t="s">
        <v>207</v>
      </c>
      <c r="H9" s="56" t="s">
        <v>11</v>
      </c>
      <c r="I9" s="53" t="s">
        <v>10</v>
      </c>
      <c r="J9" s="56" t="s">
        <v>203</v>
      </c>
      <c r="K9" s="291"/>
    </row>
    <row r="10" spans="1:11" ht="33">
      <c r="A10" s="494"/>
      <c r="B10" s="53" t="s">
        <v>127</v>
      </c>
      <c r="C10" s="54">
        <v>11408</v>
      </c>
      <c r="D10" s="55"/>
      <c r="E10" s="57" t="s">
        <v>208</v>
      </c>
      <c r="F10" s="57"/>
      <c r="G10" s="57" t="s">
        <v>208</v>
      </c>
      <c r="H10" s="56" t="s">
        <v>11</v>
      </c>
      <c r="I10" s="53" t="s">
        <v>22</v>
      </c>
      <c r="J10" s="56" t="s">
        <v>203</v>
      </c>
      <c r="K10" s="291"/>
    </row>
    <row r="11" spans="1:11" ht="33">
      <c r="A11" s="494"/>
      <c r="B11" s="53" t="s">
        <v>127</v>
      </c>
      <c r="C11" s="54">
        <v>11409</v>
      </c>
      <c r="D11" s="55"/>
      <c r="E11" s="57" t="s">
        <v>209</v>
      </c>
      <c r="F11" s="57"/>
      <c r="G11" s="57" t="s">
        <v>209</v>
      </c>
      <c r="H11" s="56" t="s">
        <v>11</v>
      </c>
      <c r="I11" s="53" t="s">
        <v>14</v>
      </c>
      <c r="J11" s="56" t="s">
        <v>203</v>
      </c>
      <c r="K11" s="291"/>
    </row>
    <row r="12" spans="1:11" ht="33">
      <c r="A12" s="494"/>
      <c r="B12" s="53" t="s">
        <v>127</v>
      </c>
      <c r="C12" s="54">
        <v>11411</v>
      </c>
      <c r="D12" s="55"/>
      <c r="E12" s="57" t="s">
        <v>210</v>
      </c>
      <c r="F12" s="57"/>
      <c r="G12" s="57" t="s">
        <v>210</v>
      </c>
      <c r="H12" s="56" t="s">
        <v>11</v>
      </c>
      <c r="I12" s="53" t="s">
        <v>17</v>
      </c>
      <c r="J12" s="56" t="s">
        <v>203</v>
      </c>
      <c r="K12" s="291"/>
    </row>
    <row r="13" spans="1:11" ht="33">
      <c r="A13" s="494"/>
      <c r="B13" s="53" t="s">
        <v>127</v>
      </c>
      <c r="C13" s="54">
        <v>11414</v>
      </c>
      <c r="D13" s="55"/>
      <c r="E13" s="57" t="s">
        <v>211</v>
      </c>
      <c r="F13" s="57"/>
      <c r="G13" s="57" t="s">
        <v>211</v>
      </c>
      <c r="H13" s="56" t="s">
        <v>11</v>
      </c>
      <c r="I13" s="53" t="s">
        <v>15</v>
      </c>
      <c r="J13" s="56" t="s">
        <v>203</v>
      </c>
      <c r="K13" s="291" t="s">
        <v>212</v>
      </c>
    </row>
    <row r="14" spans="1:11" ht="33">
      <c r="A14" s="494"/>
      <c r="B14" s="53" t="s">
        <v>127</v>
      </c>
      <c r="C14" s="54">
        <v>11415</v>
      </c>
      <c r="D14" s="55"/>
      <c r="E14" s="57" t="s">
        <v>213</v>
      </c>
      <c r="F14" s="57"/>
      <c r="G14" s="57" t="s">
        <v>213</v>
      </c>
      <c r="H14" s="56" t="s">
        <v>11</v>
      </c>
      <c r="I14" s="53" t="s">
        <v>16</v>
      </c>
      <c r="J14" s="56" t="s">
        <v>203</v>
      </c>
      <c r="K14" s="291"/>
    </row>
    <row r="15" spans="1:11" ht="33">
      <c r="A15" s="494"/>
      <c r="B15" s="53" t="s">
        <v>127</v>
      </c>
      <c r="C15" s="54">
        <v>11419</v>
      </c>
      <c r="D15" s="55"/>
      <c r="E15" s="57" t="s">
        <v>214</v>
      </c>
      <c r="F15" s="57"/>
      <c r="G15" s="57" t="s">
        <v>214</v>
      </c>
      <c r="H15" s="56" t="s">
        <v>11</v>
      </c>
      <c r="I15" s="53" t="s">
        <v>128</v>
      </c>
      <c r="J15" s="56" t="s">
        <v>203</v>
      </c>
      <c r="K15" s="291"/>
    </row>
    <row r="16" spans="1:11" ht="33">
      <c r="A16" s="494"/>
      <c r="B16" s="53" t="s">
        <v>127</v>
      </c>
      <c r="C16" s="54">
        <v>11423</v>
      </c>
      <c r="D16" s="55"/>
      <c r="E16" s="57" t="s">
        <v>215</v>
      </c>
      <c r="F16" s="57"/>
      <c r="G16" s="57" t="s">
        <v>215</v>
      </c>
      <c r="H16" s="56" t="s">
        <v>11</v>
      </c>
      <c r="I16" s="53" t="s">
        <v>19</v>
      </c>
      <c r="J16" s="56" t="s">
        <v>203</v>
      </c>
      <c r="K16" s="291" t="s">
        <v>216</v>
      </c>
    </row>
    <row r="17" spans="1:11" ht="49.5">
      <c r="A17" s="494"/>
      <c r="B17" s="53" t="s">
        <v>127</v>
      </c>
      <c r="C17" s="54">
        <v>11607</v>
      </c>
      <c r="D17" s="55"/>
      <c r="E17" s="57" t="s">
        <v>217</v>
      </c>
      <c r="F17" s="57"/>
      <c r="G17" s="57" t="s">
        <v>217</v>
      </c>
      <c r="H17" s="56" t="s">
        <v>11</v>
      </c>
      <c r="I17" s="53" t="s">
        <v>18</v>
      </c>
      <c r="J17" s="56" t="s">
        <v>203</v>
      </c>
      <c r="K17" s="291"/>
    </row>
    <row r="18" spans="1:11" ht="33">
      <c r="A18" s="494"/>
      <c r="B18" s="53" t="s">
        <v>127</v>
      </c>
      <c r="C18" s="54">
        <v>11609</v>
      </c>
      <c r="D18" s="55"/>
      <c r="E18" s="57" t="s">
        <v>218</v>
      </c>
      <c r="F18" s="57"/>
      <c r="G18" s="57" t="s">
        <v>218</v>
      </c>
      <c r="H18" s="56" t="s">
        <v>11</v>
      </c>
      <c r="I18" s="53" t="s">
        <v>132</v>
      </c>
      <c r="J18" s="56" t="s">
        <v>203</v>
      </c>
      <c r="K18" s="291"/>
    </row>
    <row r="19" spans="1:11" ht="33">
      <c r="A19" s="494"/>
      <c r="B19" s="53" t="s">
        <v>127</v>
      </c>
      <c r="C19" s="54">
        <v>11611</v>
      </c>
      <c r="D19" s="55"/>
      <c r="E19" s="57" t="s">
        <v>219</v>
      </c>
      <c r="F19" s="57"/>
      <c r="G19" s="57" t="s">
        <v>219</v>
      </c>
      <c r="H19" s="56" t="s">
        <v>11</v>
      </c>
      <c r="I19" s="53" t="s">
        <v>20</v>
      </c>
      <c r="J19" s="56" t="s">
        <v>203</v>
      </c>
      <c r="K19" s="291" t="s">
        <v>220</v>
      </c>
    </row>
    <row r="20" spans="1:11" ht="33">
      <c r="A20" s="494"/>
      <c r="B20" s="53" t="s">
        <v>127</v>
      </c>
      <c r="C20" s="54">
        <v>11617</v>
      </c>
      <c r="D20" s="55"/>
      <c r="E20" s="57" t="s">
        <v>221</v>
      </c>
      <c r="F20" s="57"/>
      <c r="G20" s="57" t="s">
        <v>221</v>
      </c>
      <c r="H20" s="56" t="s">
        <v>11</v>
      </c>
      <c r="I20" s="53" t="s">
        <v>131</v>
      </c>
      <c r="J20" s="56" t="s">
        <v>203</v>
      </c>
      <c r="K20" s="291"/>
    </row>
    <row r="21" spans="1:11" ht="33">
      <c r="A21" s="494"/>
      <c r="B21" s="53" t="s">
        <v>127</v>
      </c>
      <c r="C21" s="54">
        <v>11653</v>
      </c>
      <c r="D21" s="55"/>
      <c r="E21" s="57" t="s">
        <v>222</v>
      </c>
      <c r="F21" s="57"/>
      <c r="G21" s="57" t="s">
        <v>222</v>
      </c>
      <c r="H21" s="56" t="s">
        <v>11</v>
      </c>
      <c r="I21" s="53" t="s">
        <v>223</v>
      </c>
      <c r="J21" s="56" t="s">
        <v>203</v>
      </c>
      <c r="K21" s="291" t="s">
        <v>224</v>
      </c>
    </row>
    <row r="22" spans="1:11" ht="33">
      <c r="A22" s="494"/>
      <c r="B22" s="53" t="s">
        <v>127</v>
      </c>
      <c r="C22" s="54">
        <v>11663</v>
      </c>
      <c r="D22" s="55"/>
      <c r="E22" s="57" t="s">
        <v>225</v>
      </c>
      <c r="F22" s="57"/>
      <c r="G22" s="57" t="s">
        <v>225</v>
      </c>
      <c r="H22" s="56" t="s">
        <v>11</v>
      </c>
      <c r="I22" s="53" t="s">
        <v>130</v>
      </c>
      <c r="J22" s="56" t="s">
        <v>203</v>
      </c>
      <c r="K22" s="291" t="s">
        <v>226</v>
      </c>
    </row>
    <row r="23" spans="1:11" ht="33">
      <c r="A23" s="494"/>
      <c r="B23" s="53" t="s">
        <v>127</v>
      </c>
      <c r="C23" s="54">
        <v>11686</v>
      </c>
      <c r="D23" s="55"/>
      <c r="E23" s="57" t="s">
        <v>227</v>
      </c>
      <c r="F23" s="57"/>
      <c r="G23" s="57" t="s">
        <v>227</v>
      </c>
      <c r="H23" s="56" t="s">
        <v>11</v>
      </c>
      <c r="I23" s="53" t="s">
        <v>23</v>
      </c>
      <c r="J23" s="56" t="s">
        <v>203</v>
      </c>
      <c r="K23" s="291" t="s">
        <v>228</v>
      </c>
    </row>
    <row r="24" spans="1:11" ht="33">
      <c r="A24" s="494"/>
      <c r="B24" s="53" t="s">
        <v>127</v>
      </c>
      <c r="C24" s="54">
        <v>11694</v>
      </c>
      <c r="D24" s="55"/>
      <c r="E24" s="57" t="s">
        <v>229</v>
      </c>
      <c r="F24" s="57"/>
      <c r="G24" s="57" t="s">
        <v>229</v>
      </c>
      <c r="H24" s="56" t="s">
        <v>11</v>
      </c>
      <c r="I24" s="53" t="s">
        <v>24</v>
      </c>
      <c r="J24" s="56" t="s">
        <v>203</v>
      </c>
      <c r="K24" s="291"/>
    </row>
    <row r="25" spans="1:11" ht="49.5">
      <c r="A25" s="494"/>
      <c r="B25" s="53" t="s">
        <v>127</v>
      </c>
      <c r="C25" s="54">
        <v>15400</v>
      </c>
      <c r="D25" s="55"/>
      <c r="E25" s="57" t="s">
        <v>230</v>
      </c>
      <c r="F25" s="57"/>
      <c r="G25" s="57" t="s">
        <v>230</v>
      </c>
      <c r="H25" s="56" t="s">
        <v>11</v>
      </c>
      <c r="I25" s="53" t="s">
        <v>21</v>
      </c>
      <c r="J25" s="56" t="s">
        <v>203</v>
      </c>
      <c r="K25" s="291"/>
    </row>
    <row r="26" spans="1:11" ht="33">
      <c r="A26" s="494"/>
      <c r="B26" s="53" t="s">
        <v>127</v>
      </c>
      <c r="C26" s="54">
        <v>15403</v>
      </c>
      <c r="D26" s="55"/>
      <c r="E26" s="57" t="s">
        <v>231</v>
      </c>
      <c r="F26" s="57"/>
      <c r="G26" s="57" t="s">
        <v>231</v>
      </c>
      <c r="H26" s="56" t="s">
        <v>11</v>
      </c>
      <c r="I26" s="53" t="s">
        <v>26</v>
      </c>
      <c r="J26" s="56" t="s">
        <v>203</v>
      </c>
      <c r="K26" s="291"/>
    </row>
    <row r="27" spans="1:11" ht="66">
      <c r="A27" s="494"/>
      <c r="B27" s="53" t="s">
        <v>127</v>
      </c>
      <c r="C27" s="54">
        <v>15404</v>
      </c>
      <c r="D27" s="55"/>
      <c r="E27" s="57" t="s">
        <v>232</v>
      </c>
      <c r="F27" s="57"/>
      <c r="G27" s="57" t="s">
        <v>232</v>
      </c>
      <c r="H27" s="56" t="s">
        <v>11</v>
      </c>
      <c r="I27" s="53" t="s">
        <v>27</v>
      </c>
      <c r="J27" s="56" t="s">
        <v>203</v>
      </c>
      <c r="K27" s="291"/>
    </row>
    <row r="28" spans="1:11" s="372" customFormat="1" ht="33">
      <c r="A28" s="494"/>
      <c r="B28" s="367" t="s">
        <v>127</v>
      </c>
      <c r="C28" s="368">
        <v>15419</v>
      </c>
      <c r="D28" s="369"/>
      <c r="E28" s="504" t="s">
        <v>476</v>
      </c>
      <c r="F28" s="370"/>
      <c r="G28" s="504" t="s">
        <v>476</v>
      </c>
      <c r="H28" s="64" t="s">
        <v>11</v>
      </c>
      <c r="I28" s="367" t="s">
        <v>32</v>
      </c>
      <c r="J28" s="64" t="s">
        <v>203</v>
      </c>
      <c r="K28" s="371"/>
    </row>
    <row r="29" spans="1:11" ht="49.5">
      <c r="A29" s="494"/>
      <c r="B29" s="53" t="s">
        <v>127</v>
      </c>
      <c r="C29" s="54">
        <v>15421</v>
      </c>
      <c r="D29" s="55"/>
      <c r="E29" s="57" t="s">
        <v>233</v>
      </c>
      <c r="F29" s="57"/>
      <c r="G29" s="57" t="s">
        <v>233</v>
      </c>
      <c r="H29" s="56" t="s">
        <v>11</v>
      </c>
      <c r="I29" s="53" t="s">
        <v>28</v>
      </c>
      <c r="J29" s="56" t="s">
        <v>203</v>
      </c>
      <c r="K29" s="291" t="s">
        <v>234</v>
      </c>
    </row>
    <row r="30" spans="1:11" ht="33">
      <c r="A30" s="494"/>
      <c r="B30" s="53" t="s">
        <v>127</v>
      </c>
      <c r="C30" s="54">
        <v>15425</v>
      </c>
      <c r="D30" s="55"/>
      <c r="E30" s="57" t="s">
        <v>235</v>
      </c>
      <c r="F30" s="57"/>
      <c r="G30" s="57" t="s">
        <v>235</v>
      </c>
      <c r="H30" s="56" t="s">
        <v>11</v>
      </c>
      <c r="I30" s="53" t="s">
        <v>236</v>
      </c>
      <c r="J30" s="56" t="s">
        <v>203</v>
      </c>
      <c r="K30" s="291" t="s">
        <v>237</v>
      </c>
    </row>
    <row r="31" spans="1:11" ht="33">
      <c r="A31" s="494"/>
      <c r="B31" s="53" t="s">
        <v>127</v>
      </c>
      <c r="C31" s="54">
        <v>15617</v>
      </c>
      <c r="D31" s="55"/>
      <c r="E31" s="57" t="s">
        <v>238</v>
      </c>
      <c r="F31" s="57"/>
      <c r="G31" s="57" t="s">
        <v>238</v>
      </c>
      <c r="H31" s="56" t="s">
        <v>11</v>
      </c>
      <c r="I31" s="53" t="s">
        <v>29</v>
      </c>
      <c r="J31" s="56" t="s">
        <v>203</v>
      </c>
      <c r="K31" s="291"/>
    </row>
    <row r="32" spans="1:11" ht="33">
      <c r="A32" s="494"/>
      <c r="B32" s="53" t="s">
        <v>127</v>
      </c>
      <c r="C32" s="54">
        <v>15620</v>
      </c>
      <c r="D32" s="55"/>
      <c r="E32" s="57" t="s">
        <v>239</v>
      </c>
      <c r="F32" s="57"/>
      <c r="G32" s="57" t="s">
        <v>239</v>
      </c>
      <c r="H32" s="56" t="s">
        <v>11</v>
      </c>
      <c r="I32" s="53" t="s">
        <v>30</v>
      </c>
      <c r="J32" s="56" t="s">
        <v>203</v>
      </c>
      <c r="K32" s="291"/>
    </row>
    <row r="33" spans="1:11" ht="33">
      <c r="A33" s="494"/>
      <c r="B33" s="53" t="s">
        <v>127</v>
      </c>
      <c r="C33" s="54">
        <v>15622</v>
      </c>
      <c r="D33" s="55"/>
      <c r="E33" s="57" t="s">
        <v>240</v>
      </c>
      <c r="F33" s="57"/>
      <c r="G33" s="57" t="s">
        <v>240</v>
      </c>
      <c r="H33" s="56" t="s">
        <v>11</v>
      </c>
      <c r="I33" s="53" t="s">
        <v>134</v>
      </c>
      <c r="J33" s="56" t="s">
        <v>203</v>
      </c>
      <c r="K33" s="291"/>
    </row>
    <row r="34" spans="1:11" ht="33">
      <c r="A34" s="494"/>
      <c r="B34" s="53" t="s">
        <v>127</v>
      </c>
      <c r="C34" s="54">
        <v>15628</v>
      </c>
      <c r="D34" s="55"/>
      <c r="E34" s="57" t="s">
        <v>241</v>
      </c>
      <c r="F34" s="57"/>
      <c r="G34" s="57" t="s">
        <v>241</v>
      </c>
      <c r="H34" s="56" t="s">
        <v>11</v>
      </c>
      <c r="I34" s="53" t="s">
        <v>25</v>
      </c>
      <c r="J34" s="56" t="s">
        <v>203</v>
      </c>
      <c r="K34" s="291"/>
    </row>
    <row r="35" spans="1:11" ht="33">
      <c r="A35" s="494"/>
      <c r="B35" s="53" t="s">
        <v>127</v>
      </c>
      <c r="C35" s="54">
        <v>15643</v>
      </c>
      <c r="D35" s="55"/>
      <c r="E35" s="57" t="s">
        <v>242</v>
      </c>
      <c r="F35" s="57"/>
      <c r="G35" s="57" t="s">
        <v>242</v>
      </c>
      <c r="H35" s="56" t="s">
        <v>11</v>
      </c>
      <c r="I35" s="53" t="s">
        <v>129</v>
      </c>
      <c r="J35" s="56" t="s">
        <v>203</v>
      </c>
      <c r="K35" s="291"/>
    </row>
    <row r="36" spans="1:11" ht="33">
      <c r="A36" s="494"/>
      <c r="B36" s="53" t="s">
        <v>127</v>
      </c>
      <c r="C36" s="54">
        <v>15671</v>
      </c>
      <c r="D36" s="55"/>
      <c r="E36" s="57" t="s">
        <v>243</v>
      </c>
      <c r="F36" s="57"/>
      <c r="G36" s="57" t="s">
        <v>243</v>
      </c>
      <c r="H36" s="56" t="s">
        <v>11</v>
      </c>
      <c r="I36" s="53" t="s">
        <v>31</v>
      </c>
      <c r="J36" s="56" t="s">
        <v>203</v>
      </c>
      <c r="K36" s="291"/>
    </row>
    <row r="37" spans="1:11" ht="33">
      <c r="A37" s="494"/>
      <c r="B37" s="53" t="s">
        <v>127</v>
      </c>
      <c r="C37" s="54">
        <v>15678</v>
      </c>
      <c r="D37" s="55"/>
      <c r="E37" s="57" t="s">
        <v>244</v>
      </c>
      <c r="F37" s="57"/>
      <c r="G37" s="57" t="s">
        <v>244</v>
      </c>
      <c r="H37" s="56" t="s">
        <v>11</v>
      </c>
      <c r="I37" s="53" t="s">
        <v>33</v>
      </c>
      <c r="J37" s="56" t="s">
        <v>203</v>
      </c>
      <c r="K37" s="291"/>
    </row>
    <row r="38" spans="1:11" ht="33">
      <c r="A38" s="494"/>
      <c r="B38" s="53" t="s">
        <v>133</v>
      </c>
      <c r="C38" s="54">
        <v>11702</v>
      </c>
      <c r="D38" s="55"/>
      <c r="E38" s="57" t="s">
        <v>245</v>
      </c>
      <c r="F38" s="57"/>
      <c r="G38" s="57" t="s">
        <v>245</v>
      </c>
      <c r="H38" s="56">
        <v>2</v>
      </c>
      <c r="I38" s="53"/>
      <c r="J38" s="56"/>
      <c r="K38" s="291"/>
    </row>
    <row r="39" spans="1:11" ht="33">
      <c r="A39" s="494"/>
      <c r="B39" s="53" t="s">
        <v>133</v>
      </c>
      <c r="C39" s="54">
        <v>15901</v>
      </c>
      <c r="D39" s="55"/>
      <c r="E39" s="57" t="s">
        <v>136</v>
      </c>
      <c r="F39" s="57"/>
      <c r="G39" s="57" t="s">
        <v>136</v>
      </c>
      <c r="H39" s="56" t="s">
        <v>246</v>
      </c>
      <c r="I39" s="53"/>
      <c r="J39" s="56"/>
      <c r="K39" s="291"/>
    </row>
    <row r="40" spans="1:11" ht="33.75" thickBot="1">
      <c r="A40" s="494"/>
      <c r="B40" s="53" t="s">
        <v>133</v>
      </c>
      <c r="C40" s="54">
        <v>15906</v>
      </c>
      <c r="D40" s="55"/>
      <c r="E40" s="57" t="s">
        <v>137</v>
      </c>
      <c r="F40" s="57"/>
      <c r="G40" s="57" t="s">
        <v>137</v>
      </c>
      <c r="H40" s="56" t="s">
        <v>246</v>
      </c>
      <c r="I40" s="53"/>
      <c r="J40" s="56"/>
      <c r="K40" s="291"/>
    </row>
    <row r="41" spans="1:11" ht="33">
      <c r="A41" s="493" t="s">
        <v>138</v>
      </c>
      <c r="B41" s="49" t="s">
        <v>127</v>
      </c>
      <c r="C41" s="50">
        <v>3604</v>
      </c>
      <c r="D41" s="51"/>
      <c r="E41" s="63" t="s">
        <v>247</v>
      </c>
      <c r="F41" s="63"/>
      <c r="G41" s="63" t="s">
        <v>247</v>
      </c>
      <c r="H41" s="52" t="s">
        <v>11</v>
      </c>
      <c r="I41" s="49" t="s">
        <v>40</v>
      </c>
      <c r="J41" s="52" t="s">
        <v>203</v>
      </c>
      <c r="K41" s="290"/>
    </row>
    <row r="42" spans="1:11" ht="33">
      <c r="A42" s="494"/>
      <c r="B42" s="53" t="s">
        <v>127</v>
      </c>
      <c r="C42" s="54">
        <v>3612</v>
      </c>
      <c r="D42" s="55"/>
      <c r="E42" s="57" t="s">
        <v>248</v>
      </c>
      <c r="F42" s="57"/>
      <c r="G42" s="57" t="s">
        <v>248</v>
      </c>
      <c r="H42" s="56" t="s">
        <v>11</v>
      </c>
      <c r="I42" s="53" t="s">
        <v>34</v>
      </c>
      <c r="J42" s="56" t="s">
        <v>203</v>
      </c>
      <c r="K42" s="291" t="s">
        <v>249</v>
      </c>
    </row>
    <row r="43" spans="1:11" ht="33">
      <c r="A43" s="494"/>
      <c r="B43" s="53" t="s">
        <v>127</v>
      </c>
      <c r="C43" s="54">
        <v>3619</v>
      </c>
      <c r="D43" s="55"/>
      <c r="E43" s="57" t="s">
        <v>250</v>
      </c>
      <c r="F43" s="57"/>
      <c r="G43" s="57" t="s">
        <v>250</v>
      </c>
      <c r="H43" s="56" t="s">
        <v>11</v>
      </c>
      <c r="I43" s="53" t="s">
        <v>251</v>
      </c>
      <c r="J43" s="56" t="s">
        <v>203</v>
      </c>
      <c r="K43" s="291" t="s">
        <v>252</v>
      </c>
    </row>
    <row r="44" spans="1:11" ht="49.5">
      <c r="A44" s="494"/>
      <c r="B44" s="53" t="s">
        <v>127</v>
      </c>
      <c r="C44" s="54">
        <v>3623</v>
      </c>
      <c r="D44" s="55"/>
      <c r="E44" s="57" t="s">
        <v>253</v>
      </c>
      <c r="F44" s="57"/>
      <c r="G44" s="57" t="s">
        <v>253</v>
      </c>
      <c r="H44" s="56" t="s">
        <v>11</v>
      </c>
      <c r="I44" s="53" t="s">
        <v>35</v>
      </c>
      <c r="J44" s="56" t="s">
        <v>203</v>
      </c>
      <c r="K44" s="291" t="s">
        <v>254</v>
      </c>
    </row>
    <row r="45" spans="1:11" ht="33">
      <c r="A45" s="494"/>
      <c r="B45" s="53" t="s">
        <v>127</v>
      </c>
      <c r="C45" s="54">
        <v>3643</v>
      </c>
      <c r="D45" s="55"/>
      <c r="E45" s="57" t="s">
        <v>255</v>
      </c>
      <c r="F45" s="57"/>
      <c r="G45" s="57" t="s">
        <v>255</v>
      </c>
      <c r="H45" s="56" t="s">
        <v>11</v>
      </c>
      <c r="I45" s="53" t="s">
        <v>256</v>
      </c>
      <c r="J45" s="56" t="s">
        <v>203</v>
      </c>
      <c r="K45" s="291" t="s">
        <v>257</v>
      </c>
    </row>
    <row r="46" spans="1:11" ht="33">
      <c r="A46" s="494"/>
      <c r="B46" s="53" t="s">
        <v>127</v>
      </c>
      <c r="C46" s="54">
        <v>3644</v>
      </c>
      <c r="D46" s="55"/>
      <c r="E46" s="57" t="s">
        <v>258</v>
      </c>
      <c r="F46" s="57"/>
      <c r="G46" s="57" t="s">
        <v>258</v>
      </c>
      <c r="H46" s="56" t="s">
        <v>11</v>
      </c>
      <c r="I46" s="53" t="s">
        <v>36</v>
      </c>
      <c r="J46" s="56" t="s">
        <v>203</v>
      </c>
      <c r="K46" s="291"/>
    </row>
    <row r="47" spans="1:11" ht="33">
      <c r="A47" s="494"/>
      <c r="B47" s="53" t="s">
        <v>127</v>
      </c>
      <c r="C47" s="54">
        <v>3648</v>
      </c>
      <c r="D47" s="55"/>
      <c r="E47" s="57" t="s">
        <v>259</v>
      </c>
      <c r="F47" s="57"/>
      <c r="G47" s="57" t="s">
        <v>259</v>
      </c>
      <c r="H47" s="56" t="s">
        <v>11</v>
      </c>
      <c r="I47" s="53" t="s">
        <v>37</v>
      </c>
      <c r="J47" s="56" t="s">
        <v>203</v>
      </c>
      <c r="K47" s="291" t="s">
        <v>260</v>
      </c>
    </row>
    <row r="48" spans="1:11" ht="33">
      <c r="A48" s="494"/>
      <c r="B48" s="53" t="s">
        <v>127</v>
      </c>
      <c r="C48" s="54">
        <v>3683</v>
      </c>
      <c r="D48" s="55"/>
      <c r="E48" s="57" t="s">
        <v>261</v>
      </c>
      <c r="F48" s="57"/>
      <c r="G48" s="57" t="s">
        <v>261</v>
      </c>
      <c r="H48" s="56" t="s">
        <v>11</v>
      </c>
      <c r="I48" s="53" t="s">
        <v>38</v>
      </c>
      <c r="J48" s="56" t="s">
        <v>203</v>
      </c>
      <c r="K48" s="291" t="s">
        <v>262</v>
      </c>
    </row>
    <row r="49" spans="1:11" ht="33">
      <c r="A49" s="494"/>
      <c r="B49" s="53" t="s">
        <v>127</v>
      </c>
      <c r="C49" s="54">
        <v>3684</v>
      </c>
      <c r="D49" s="55"/>
      <c r="E49" s="57" t="s">
        <v>263</v>
      </c>
      <c r="F49" s="57"/>
      <c r="G49" s="57" t="s">
        <v>263</v>
      </c>
      <c r="H49" s="56" t="s">
        <v>264</v>
      </c>
      <c r="I49" s="53" t="s">
        <v>39</v>
      </c>
      <c r="J49" s="56" t="s">
        <v>203</v>
      </c>
      <c r="K49" s="291" t="s">
        <v>265</v>
      </c>
    </row>
    <row r="50" spans="1:11" ht="49.5">
      <c r="A50" s="494"/>
      <c r="B50" s="53" t="s">
        <v>127</v>
      </c>
      <c r="C50" s="54">
        <v>3687</v>
      </c>
      <c r="D50" s="55"/>
      <c r="E50" s="57" t="s">
        <v>266</v>
      </c>
      <c r="F50" s="57"/>
      <c r="G50" s="57" t="s">
        <v>266</v>
      </c>
      <c r="H50" s="56" t="s">
        <v>11</v>
      </c>
      <c r="I50" s="53" t="s">
        <v>41</v>
      </c>
      <c r="J50" s="56" t="s">
        <v>203</v>
      </c>
      <c r="K50" s="291" t="s">
        <v>267</v>
      </c>
    </row>
    <row r="51" spans="1:11" ht="33">
      <c r="A51" s="494"/>
      <c r="B51" s="53" t="s">
        <v>127</v>
      </c>
      <c r="C51" s="54">
        <v>3689</v>
      </c>
      <c r="D51" s="55"/>
      <c r="E51" s="57" t="s">
        <v>268</v>
      </c>
      <c r="F51" s="57"/>
      <c r="G51" s="57" t="s">
        <v>268</v>
      </c>
      <c r="H51" s="56" t="s">
        <v>11</v>
      </c>
      <c r="I51" s="53" t="s">
        <v>269</v>
      </c>
      <c r="J51" s="56" t="s">
        <v>203</v>
      </c>
      <c r="K51" s="291" t="s">
        <v>270</v>
      </c>
    </row>
    <row r="52" spans="1:11" ht="33">
      <c r="A52" s="494"/>
      <c r="B52" s="53" t="s">
        <v>127</v>
      </c>
      <c r="C52" s="54">
        <v>3690</v>
      </c>
      <c r="D52" s="55"/>
      <c r="E52" s="57" t="s">
        <v>271</v>
      </c>
      <c r="F52" s="57"/>
      <c r="G52" s="57" t="s">
        <v>271</v>
      </c>
      <c r="H52" s="56" t="s">
        <v>11</v>
      </c>
      <c r="I52" s="53" t="s">
        <v>272</v>
      </c>
      <c r="J52" s="56" t="s">
        <v>203</v>
      </c>
      <c r="K52" s="291"/>
    </row>
    <row r="53" spans="1:11" ht="33">
      <c r="A53" s="494"/>
      <c r="B53" s="53" t="s">
        <v>133</v>
      </c>
      <c r="C53" s="54">
        <v>3801</v>
      </c>
      <c r="D53" s="55"/>
      <c r="E53" s="57" t="s">
        <v>135</v>
      </c>
      <c r="F53" s="57"/>
      <c r="G53" s="57" t="s">
        <v>135</v>
      </c>
      <c r="H53" s="56">
        <v>1</v>
      </c>
      <c r="I53" s="53"/>
      <c r="J53" s="56"/>
      <c r="K53" s="291"/>
    </row>
    <row r="54" spans="1:11" ht="33">
      <c r="A54" s="494"/>
      <c r="B54" s="53" t="s">
        <v>133</v>
      </c>
      <c r="C54" s="54">
        <v>3901</v>
      </c>
      <c r="D54" s="55"/>
      <c r="E54" s="57" t="s">
        <v>136</v>
      </c>
      <c r="F54" s="57"/>
      <c r="G54" s="57" t="s">
        <v>136</v>
      </c>
      <c r="H54" s="56" t="s">
        <v>246</v>
      </c>
      <c r="I54" s="53"/>
      <c r="J54" s="56"/>
      <c r="K54" s="291"/>
    </row>
    <row r="55" spans="1:11" ht="33.75" thickBot="1">
      <c r="A55" s="494"/>
      <c r="B55" s="53" t="s">
        <v>133</v>
      </c>
      <c r="C55" s="54">
        <v>3906</v>
      </c>
      <c r="D55" s="55"/>
      <c r="E55" s="57" t="s">
        <v>137</v>
      </c>
      <c r="F55" s="57"/>
      <c r="G55" s="57" t="s">
        <v>137</v>
      </c>
      <c r="H55" s="56" t="s">
        <v>246</v>
      </c>
      <c r="I55" s="53"/>
      <c r="J55" s="56"/>
      <c r="K55" s="291"/>
    </row>
    <row r="56" spans="1:11" ht="49.5">
      <c r="A56" s="493" t="s">
        <v>140</v>
      </c>
      <c r="B56" s="49" t="s">
        <v>126</v>
      </c>
      <c r="C56" s="50">
        <v>7502</v>
      </c>
      <c r="D56" s="51"/>
      <c r="E56" s="63" t="s">
        <v>273</v>
      </c>
      <c r="F56" s="63"/>
      <c r="G56" s="63" t="s">
        <v>273</v>
      </c>
      <c r="H56" s="52" t="s">
        <v>11</v>
      </c>
      <c r="I56" s="49" t="s">
        <v>42</v>
      </c>
      <c r="J56" s="52" t="s">
        <v>203</v>
      </c>
      <c r="K56" s="290"/>
    </row>
    <row r="57" spans="1:11" ht="33">
      <c r="A57" s="494"/>
      <c r="B57" s="53" t="s">
        <v>126</v>
      </c>
      <c r="C57" s="54">
        <v>7506</v>
      </c>
      <c r="D57" s="55"/>
      <c r="E57" s="57" t="s">
        <v>143</v>
      </c>
      <c r="F57" s="57"/>
      <c r="G57" s="57" t="s">
        <v>143</v>
      </c>
      <c r="H57" s="56" t="s">
        <v>43</v>
      </c>
      <c r="I57" s="53" t="s">
        <v>145</v>
      </c>
      <c r="J57" s="56" t="s">
        <v>203</v>
      </c>
      <c r="K57" s="291"/>
    </row>
    <row r="58" spans="1:11" ht="33">
      <c r="A58" s="494"/>
      <c r="B58" s="53" t="s">
        <v>127</v>
      </c>
      <c r="C58" s="54">
        <v>7403</v>
      </c>
      <c r="D58" s="55"/>
      <c r="E58" s="57" t="s">
        <v>274</v>
      </c>
      <c r="F58" s="57"/>
      <c r="G58" s="57" t="s">
        <v>274</v>
      </c>
      <c r="H58" s="56" t="s">
        <v>11</v>
      </c>
      <c r="I58" s="53" t="s">
        <v>46</v>
      </c>
      <c r="J58" s="56" t="s">
        <v>203</v>
      </c>
      <c r="K58" s="291"/>
    </row>
    <row r="59" spans="1:11" ht="49.5">
      <c r="A59" s="494"/>
      <c r="B59" s="53" t="s">
        <v>127</v>
      </c>
      <c r="C59" s="54">
        <v>7407</v>
      </c>
      <c r="D59" s="55"/>
      <c r="E59" s="57" t="s">
        <v>141</v>
      </c>
      <c r="F59" s="57"/>
      <c r="G59" s="57" t="s">
        <v>141</v>
      </c>
      <c r="H59" s="56" t="s">
        <v>45</v>
      </c>
      <c r="I59" s="53" t="s">
        <v>275</v>
      </c>
      <c r="J59" s="56" t="s">
        <v>203</v>
      </c>
      <c r="K59" s="291"/>
    </row>
    <row r="60" spans="1:11" ht="33">
      <c r="A60" s="494"/>
      <c r="B60" s="53" t="s">
        <v>127</v>
      </c>
      <c r="C60" s="54">
        <v>7409</v>
      </c>
      <c r="D60" s="55"/>
      <c r="E60" s="57" t="s">
        <v>276</v>
      </c>
      <c r="F60" s="57"/>
      <c r="G60" s="57" t="s">
        <v>276</v>
      </c>
      <c r="H60" s="56" t="s">
        <v>11</v>
      </c>
      <c r="I60" s="53" t="s">
        <v>142</v>
      </c>
      <c r="J60" s="56" t="s">
        <v>203</v>
      </c>
      <c r="K60" s="291"/>
    </row>
    <row r="61" spans="1:11" ht="33">
      <c r="A61" s="494"/>
      <c r="B61" s="53" t="s">
        <v>127</v>
      </c>
      <c r="C61" s="54">
        <v>7410</v>
      </c>
      <c r="D61" s="55"/>
      <c r="E61" s="57" t="s">
        <v>277</v>
      </c>
      <c r="F61" s="57"/>
      <c r="G61" s="57" t="s">
        <v>277</v>
      </c>
      <c r="H61" s="56" t="s">
        <v>11</v>
      </c>
      <c r="I61" s="53" t="s">
        <v>145</v>
      </c>
      <c r="J61" s="56" t="s">
        <v>203</v>
      </c>
      <c r="K61" s="291"/>
    </row>
    <row r="62" spans="1:11" s="372" customFormat="1" ht="49.5">
      <c r="A62" s="494"/>
      <c r="B62" s="367" t="s">
        <v>127</v>
      </c>
      <c r="C62" s="368">
        <v>7606</v>
      </c>
      <c r="D62" s="369"/>
      <c r="E62" s="373" t="s">
        <v>462</v>
      </c>
      <c r="F62" s="370"/>
      <c r="G62" s="373" t="s">
        <v>462</v>
      </c>
      <c r="H62" s="64" t="s">
        <v>11</v>
      </c>
      <c r="I62" s="367" t="s">
        <v>47</v>
      </c>
      <c r="J62" s="64" t="s">
        <v>203</v>
      </c>
      <c r="K62" s="371"/>
    </row>
    <row r="63" spans="1:11" ht="33">
      <c r="A63" s="494"/>
      <c r="B63" s="53" t="s">
        <v>127</v>
      </c>
      <c r="C63" s="54">
        <v>7622</v>
      </c>
      <c r="D63" s="55"/>
      <c r="E63" s="57" t="s">
        <v>278</v>
      </c>
      <c r="F63" s="57"/>
      <c r="G63" s="57" t="s">
        <v>278</v>
      </c>
      <c r="H63" s="56" t="s">
        <v>11</v>
      </c>
      <c r="I63" s="53" t="s">
        <v>144</v>
      </c>
      <c r="J63" s="56" t="s">
        <v>203</v>
      </c>
      <c r="K63" s="291"/>
    </row>
    <row r="64" spans="1:11" ht="33">
      <c r="A64" s="494"/>
      <c r="B64" s="53" t="s">
        <v>127</v>
      </c>
      <c r="C64" s="54">
        <v>7651</v>
      </c>
      <c r="D64" s="55"/>
      <c r="E64" s="57" t="s">
        <v>279</v>
      </c>
      <c r="F64" s="57"/>
      <c r="G64" s="57" t="s">
        <v>279</v>
      </c>
      <c r="H64" s="56" t="s">
        <v>11</v>
      </c>
      <c r="I64" s="292" t="s">
        <v>280</v>
      </c>
      <c r="J64" s="56" t="s">
        <v>203</v>
      </c>
      <c r="K64" s="291"/>
    </row>
    <row r="65" spans="1:11" ht="33">
      <c r="A65" s="494"/>
      <c r="B65" s="53" t="s">
        <v>127</v>
      </c>
      <c r="C65" s="54">
        <v>7676</v>
      </c>
      <c r="D65" s="55"/>
      <c r="E65" s="57" t="s">
        <v>281</v>
      </c>
      <c r="F65" s="57"/>
      <c r="G65" s="57" t="s">
        <v>281</v>
      </c>
      <c r="H65" s="56" t="s">
        <v>11</v>
      </c>
      <c r="I65" s="53" t="s">
        <v>282</v>
      </c>
      <c r="J65" s="56" t="s">
        <v>203</v>
      </c>
      <c r="K65" s="291"/>
    </row>
    <row r="66" spans="1:11" ht="33">
      <c r="A66" s="494"/>
      <c r="B66" s="53" t="s">
        <v>127</v>
      </c>
      <c r="C66" s="54">
        <v>7687</v>
      </c>
      <c r="D66" s="55"/>
      <c r="E66" s="57" t="s">
        <v>283</v>
      </c>
      <c r="F66" s="57"/>
      <c r="G66" s="57" t="s">
        <v>283</v>
      </c>
      <c r="H66" s="56" t="s">
        <v>11</v>
      </c>
      <c r="I66" s="53" t="s">
        <v>42</v>
      </c>
      <c r="J66" s="56" t="s">
        <v>203</v>
      </c>
      <c r="K66" s="291"/>
    </row>
    <row r="67" spans="1:11" ht="33">
      <c r="A67" s="494"/>
      <c r="B67" s="53" t="s">
        <v>127</v>
      </c>
      <c r="C67" s="54">
        <v>7695</v>
      </c>
      <c r="D67" s="55"/>
      <c r="E67" s="57" t="s">
        <v>284</v>
      </c>
      <c r="F67" s="57"/>
      <c r="G67" s="57" t="s">
        <v>284</v>
      </c>
      <c r="H67" s="56" t="s">
        <v>11</v>
      </c>
      <c r="I67" s="53" t="s">
        <v>285</v>
      </c>
      <c r="J67" s="56" t="s">
        <v>203</v>
      </c>
      <c r="K67" s="291"/>
    </row>
    <row r="68" spans="1:11" ht="33">
      <c r="A68" s="494"/>
      <c r="B68" s="53" t="s">
        <v>127</v>
      </c>
      <c r="C68" s="54">
        <v>7698</v>
      </c>
      <c r="D68" s="55"/>
      <c r="E68" s="57" t="s">
        <v>286</v>
      </c>
      <c r="F68" s="57"/>
      <c r="G68" s="57" t="s">
        <v>286</v>
      </c>
      <c r="H68" s="56" t="s">
        <v>11</v>
      </c>
      <c r="I68" s="53" t="s">
        <v>48</v>
      </c>
      <c r="J68" s="56" t="s">
        <v>203</v>
      </c>
      <c r="K68" s="291"/>
    </row>
    <row r="69" spans="1:11" ht="33">
      <c r="A69" s="494"/>
      <c r="B69" s="53" t="s">
        <v>127</v>
      </c>
      <c r="C69" s="54">
        <v>7699</v>
      </c>
      <c r="D69" s="55"/>
      <c r="E69" s="57" t="s">
        <v>287</v>
      </c>
      <c r="F69" s="57"/>
      <c r="G69" s="57" t="s">
        <v>287</v>
      </c>
      <c r="H69" s="56" t="s">
        <v>11</v>
      </c>
      <c r="I69" s="53" t="s">
        <v>44</v>
      </c>
      <c r="J69" s="64" t="s">
        <v>203</v>
      </c>
      <c r="K69" s="291"/>
    </row>
    <row r="70" spans="1:11" ht="33">
      <c r="A70" s="494"/>
      <c r="B70" s="53" t="s">
        <v>133</v>
      </c>
      <c r="C70" s="54">
        <v>7701</v>
      </c>
      <c r="D70" s="55"/>
      <c r="E70" s="57" t="s">
        <v>146</v>
      </c>
      <c r="F70" s="57"/>
      <c r="G70" s="57" t="s">
        <v>146</v>
      </c>
      <c r="H70" s="56">
        <v>2</v>
      </c>
      <c r="I70" s="53"/>
      <c r="J70" s="64"/>
      <c r="K70" s="291"/>
    </row>
    <row r="71" spans="1:11" ht="33">
      <c r="A71" s="494"/>
      <c r="B71" s="53" t="s">
        <v>133</v>
      </c>
      <c r="C71" s="54">
        <v>7702</v>
      </c>
      <c r="D71" s="55"/>
      <c r="E71" s="57" t="s">
        <v>147</v>
      </c>
      <c r="F71" s="57"/>
      <c r="G71" s="57" t="s">
        <v>147</v>
      </c>
      <c r="H71" s="56">
        <v>2</v>
      </c>
      <c r="I71" s="53"/>
      <c r="J71" s="64"/>
      <c r="K71" s="291"/>
    </row>
    <row r="72" spans="1:11" ht="33">
      <c r="A72" s="494"/>
      <c r="B72" s="53" t="s">
        <v>133</v>
      </c>
      <c r="C72" s="54">
        <v>7901</v>
      </c>
      <c r="D72" s="55"/>
      <c r="E72" s="57" t="s">
        <v>136</v>
      </c>
      <c r="F72" s="57"/>
      <c r="G72" s="57" t="s">
        <v>136</v>
      </c>
      <c r="H72" s="56" t="s">
        <v>246</v>
      </c>
      <c r="I72" s="53"/>
      <c r="J72" s="64"/>
      <c r="K72" s="291"/>
    </row>
    <row r="73" spans="1:11" ht="33.75" thickBot="1">
      <c r="A73" s="495"/>
      <c r="B73" s="58" t="s">
        <v>133</v>
      </c>
      <c r="C73" s="59">
        <v>7906</v>
      </c>
      <c r="D73" s="60"/>
      <c r="E73" s="61" t="s">
        <v>137</v>
      </c>
      <c r="F73" s="61"/>
      <c r="G73" s="61" t="s">
        <v>137</v>
      </c>
      <c r="H73" s="62" t="s">
        <v>246</v>
      </c>
      <c r="I73" s="58"/>
      <c r="J73" s="65"/>
      <c r="K73" s="293"/>
    </row>
    <row r="74" spans="1:11" ht="33">
      <c r="A74" s="493" t="s">
        <v>148</v>
      </c>
      <c r="B74" s="49" t="s">
        <v>126</v>
      </c>
      <c r="C74" s="50">
        <v>9501</v>
      </c>
      <c r="D74" s="51"/>
      <c r="E74" s="63" t="s">
        <v>288</v>
      </c>
      <c r="F74" s="63"/>
      <c r="G74" s="63" t="s">
        <v>288</v>
      </c>
      <c r="H74" s="52" t="s">
        <v>49</v>
      </c>
      <c r="I74" s="294" t="s">
        <v>289</v>
      </c>
      <c r="J74" s="52" t="s">
        <v>203</v>
      </c>
      <c r="K74" s="290"/>
    </row>
    <row r="75" spans="1:11" ht="33">
      <c r="A75" s="494"/>
      <c r="B75" s="53" t="s">
        <v>127</v>
      </c>
      <c r="C75" s="54">
        <v>9604</v>
      </c>
      <c r="D75" s="55"/>
      <c r="E75" s="57" t="s">
        <v>290</v>
      </c>
      <c r="F75" s="57"/>
      <c r="G75" s="57" t="s">
        <v>290</v>
      </c>
      <c r="H75" s="56" t="s">
        <v>11</v>
      </c>
      <c r="I75" s="53" t="s">
        <v>57</v>
      </c>
      <c r="J75" s="56" t="s">
        <v>203</v>
      </c>
      <c r="K75" s="291"/>
    </row>
    <row r="76" spans="1:11" ht="33">
      <c r="A76" s="494"/>
      <c r="B76" s="53" t="s">
        <v>127</v>
      </c>
      <c r="C76" s="54">
        <v>9613</v>
      </c>
      <c r="D76" s="55"/>
      <c r="E76" s="57" t="s">
        <v>291</v>
      </c>
      <c r="F76" s="57"/>
      <c r="G76" s="57" t="s">
        <v>291</v>
      </c>
      <c r="H76" s="56" t="s">
        <v>11</v>
      </c>
      <c r="I76" s="53" t="s">
        <v>149</v>
      </c>
      <c r="J76" s="56" t="s">
        <v>203</v>
      </c>
      <c r="K76" s="291"/>
    </row>
    <row r="77" spans="1:11" ht="33">
      <c r="A77" s="494"/>
      <c r="B77" s="53" t="s">
        <v>127</v>
      </c>
      <c r="C77" s="54">
        <v>9622</v>
      </c>
      <c r="D77" s="55"/>
      <c r="E77" s="57" t="s">
        <v>292</v>
      </c>
      <c r="F77" s="57"/>
      <c r="G77" s="57" t="s">
        <v>292</v>
      </c>
      <c r="H77" s="56" t="s">
        <v>11</v>
      </c>
      <c r="I77" s="53" t="s">
        <v>59</v>
      </c>
      <c r="J77" s="56" t="s">
        <v>203</v>
      </c>
      <c r="K77" s="291"/>
    </row>
    <row r="78" spans="1:11" ht="33">
      <c r="A78" s="494"/>
      <c r="B78" s="53" t="s">
        <v>127</v>
      </c>
      <c r="C78" s="54">
        <v>9626</v>
      </c>
      <c r="D78" s="55"/>
      <c r="E78" s="57" t="s">
        <v>293</v>
      </c>
      <c r="F78" s="57"/>
      <c r="G78" s="57" t="s">
        <v>293</v>
      </c>
      <c r="H78" s="56" t="s">
        <v>11</v>
      </c>
      <c r="I78" s="53" t="s">
        <v>56</v>
      </c>
      <c r="J78" s="56" t="s">
        <v>203</v>
      </c>
      <c r="K78" s="291"/>
    </row>
    <row r="79" spans="1:11" ht="33">
      <c r="A79" s="494"/>
      <c r="B79" s="53" t="s">
        <v>127</v>
      </c>
      <c r="C79" s="54">
        <v>9627</v>
      </c>
      <c r="D79" s="55"/>
      <c r="E79" s="57" t="s">
        <v>294</v>
      </c>
      <c r="F79" s="57"/>
      <c r="G79" s="57" t="s">
        <v>294</v>
      </c>
      <c r="H79" s="56" t="s">
        <v>11</v>
      </c>
      <c r="I79" s="53" t="s">
        <v>295</v>
      </c>
      <c r="J79" s="56" t="s">
        <v>203</v>
      </c>
      <c r="K79" s="291"/>
    </row>
    <row r="80" spans="1:11" ht="33">
      <c r="A80" s="494"/>
      <c r="B80" s="53" t="s">
        <v>127</v>
      </c>
      <c r="C80" s="54">
        <v>9635</v>
      </c>
      <c r="D80" s="55"/>
      <c r="E80" s="57" t="s">
        <v>296</v>
      </c>
      <c r="F80" s="57"/>
      <c r="G80" s="57" t="s">
        <v>296</v>
      </c>
      <c r="H80" s="56" t="s">
        <v>11</v>
      </c>
      <c r="I80" s="53" t="s">
        <v>58</v>
      </c>
      <c r="J80" s="56" t="s">
        <v>203</v>
      </c>
      <c r="K80" s="291" t="s">
        <v>297</v>
      </c>
    </row>
    <row r="81" spans="1:11" ht="33">
      <c r="A81" s="494"/>
      <c r="B81" s="53" t="s">
        <v>127</v>
      </c>
      <c r="C81" s="54">
        <v>9653</v>
      </c>
      <c r="D81" s="55"/>
      <c r="E81" s="57" t="s">
        <v>298</v>
      </c>
      <c r="F81" s="57"/>
      <c r="G81" s="57" t="s">
        <v>298</v>
      </c>
      <c r="H81" s="56" t="s">
        <v>11</v>
      </c>
      <c r="I81" s="53" t="s">
        <v>52</v>
      </c>
      <c r="J81" s="56" t="s">
        <v>203</v>
      </c>
      <c r="K81" s="291"/>
    </row>
    <row r="82" spans="1:11" ht="33">
      <c r="A82" s="494"/>
      <c r="B82" s="53" t="s">
        <v>127</v>
      </c>
      <c r="C82" s="54">
        <v>9664</v>
      </c>
      <c r="D82" s="55"/>
      <c r="E82" s="57" t="s">
        <v>299</v>
      </c>
      <c r="F82" s="57"/>
      <c r="G82" s="57" t="s">
        <v>299</v>
      </c>
      <c r="H82" s="56" t="s">
        <v>11</v>
      </c>
      <c r="I82" s="53" t="s">
        <v>300</v>
      </c>
      <c r="J82" s="56" t="s">
        <v>203</v>
      </c>
      <c r="K82" s="291"/>
    </row>
    <row r="83" spans="1:11" ht="33">
      <c r="A83" s="494"/>
      <c r="B83" s="53" t="s">
        <v>127</v>
      </c>
      <c r="C83" s="54">
        <v>9667</v>
      </c>
      <c r="D83" s="55"/>
      <c r="E83" s="57" t="s">
        <v>301</v>
      </c>
      <c r="F83" s="57"/>
      <c r="G83" s="57" t="s">
        <v>301</v>
      </c>
      <c r="H83" s="56" t="s">
        <v>11</v>
      </c>
      <c r="I83" s="53" t="s">
        <v>54</v>
      </c>
      <c r="J83" s="56" t="s">
        <v>203</v>
      </c>
      <c r="K83" s="291"/>
    </row>
    <row r="84" spans="1:11" ht="33">
      <c r="A84" s="494"/>
      <c r="B84" s="53" t="s">
        <v>127</v>
      </c>
      <c r="C84" s="54">
        <v>9669</v>
      </c>
      <c r="D84" s="55"/>
      <c r="E84" s="57" t="s">
        <v>302</v>
      </c>
      <c r="F84" s="57"/>
      <c r="G84" s="57" t="s">
        <v>302</v>
      </c>
      <c r="H84" s="56" t="s">
        <v>11</v>
      </c>
      <c r="I84" s="53" t="s">
        <v>55</v>
      </c>
      <c r="J84" s="56" t="s">
        <v>203</v>
      </c>
      <c r="K84" s="291"/>
    </row>
    <row r="85" spans="1:11" ht="33">
      <c r="A85" s="494"/>
      <c r="B85" s="53" t="s">
        <v>127</v>
      </c>
      <c r="C85" s="54">
        <v>9672</v>
      </c>
      <c r="D85" s="55"/>
      <c r="E85" s="57" t="s">
        <v>303</v>
      </c>
      <c r="F85" s="57"/>
      <c r="G85" s="57" t="s">
        <v>303</v>
      </c>
      <c r="H85" s="56" t="s">
        <v>11</v>
      </c>
      <c r="I85" s="53" t="s">
        <v>304</v>
      </c>
      <c r="J85" s="56" t="s">
        <v>203</v>
      </c>
      <c r="K85" s="291"/>
    </row>
    <row r="86" spans="1:11" ht="33">
      <c r="A86" s="494"/>
      <c r="B86" s="53" t="s">
        <v>127</v>
      </c>
      <c r="C86" s="54">
        <v>9673</v>
      </c>
      <c r="D86" s="55"/>
      <c r="E86" s="57" t="s">
        <v>305</v>
      </c>
      <c r="F86" s="57"/>
      <c r="G86" s="57" t="s">
        <v>305</v>
      </c>
      <c r="H86" s="56" t="s">
        <v>11</v>
      </c>
      <c r="I86" s="53" t="s">
        <v>306</v>
      </c>
      <c r="J86" s="56" t="s">
        <v>203</v>
      </c>
      <c r="K86" s="291"/>
    </row>
    <row r="87" spans="1:11" ht="49.5">
      <c r="A87" s="494"/>
      <c r="B87" s="53" t="s">
        <v>127</v>
      </c>
      <c r="C87" s="54">
        <v>9690</v>
      </c>
      <c r="D87" s="55"/>
      <c r="E87" s="57" t="s">
        <v>307</v>
      </c>
      <c r="F87" s="57"/>
      <c r="G87" s="57" t="s">
        <v>307</v>
      </c>
      <c r="H87" s="56" t="s">
        <v>11</v>
      </c>
      <c r="I87" s="53" t="s">
        <v>51</v>
      </c>
      <c r="J87" s="56" t="s">
        <v>203</v>
      </c>
      <c r="K87" s="291"/>
    </row>
    <row r="88" spans="1:11" ht="49.5">
      <c r="A88" s="494"/>
      <c r="B88" s="53" t="s">
        <v>127</v>
      </c>
      <c r="C88" s="54">
        <v>9691</v>
      </c>
      <c r="D88" s="55"/>
      <c r="E88" s="57" t="s">
        <v>308</v>
      </c>
      <c r="F88" s="57"/>
      <c r="G88" s="57" t="s">
        <v>308</v>
      </c>
      <c r="H88" s="56" t="s">
        <v>11</v>
      </c>
      <c r="I88" s="53" t="s">
        <v>50</v>
      </c>
      <c r="J88" s="56" t="s">
        <v>203</v>
      </c>
      <c r="K88" s="291"/>
    </row>
    <row r="89" spans="1:11" ht="33">
      <c r="A89" s="494"/>
      <c r="B89" s="53" t="s">
        <v>127</v>
      </c>
      <c r="C89" s="54">
        <v>9694</v>
      </c>
      <c r="D89" s="55"/>
      <c r="E89" s="57" t="s">
        <v>309</v>
      </c>
      <c r="F89" s="57"/>
      <c r="G89" s="57" t="s">
        <v>309</v>
      </c>
      <c r="H89" s="56" t="s">
        <v>11</v>
      </c>
      <c r="I89" s="53" t="s">
        <v>53</v>
      </c>
      <c r="J89" s="56" t="s">
        <v>203</v>
      </c>
      <c r="K89" s="291" t="s">
        <v>310</v>
      </c>
    </row>
    <row r="90" spans="1:11" ht="33">
      <c r="A90" s="494"/>
      <c r="B90" s="53" t="s">
        <v>133</v>
      </c>
      <c r="C90" s="54">
        <v>9801</v>
      </c>
      <c r="D90" s="55"/>
      <c r="E90" s="57" t="s">
        <v>150</v>
      </c>
      <c r="F90" s="57"/>
      <c r="G90" s="57" t="s">
        <v>150</v>
      </c>
      <c r="H90" s="56">
        <v>1</v>
      </c>
      <c r="I90" s="53"/>
      <c r="J90" s="56"/>
      <c r="K90" s="291"/>
    </row>
    <row r="91" spans="1:11" ht="33">
      <c r="A91" s="494"/>
      <c r="B91" s="53" t="s">
        <v>133</v>
      </c>
      <c r="C91" s="54">
        <v>9802</v>
      </c>
      <c r="D91" s="55"/>
      <c r="E91" s="57" t="s">
        <v>151</v>
      </c>
      <c r="F91" s="57"/>
      <c r="G91" s="57" t="s">
        <v>151</v>
      </c>
      <c r="H91" s="56">
        <v>1</v>
      </c>
      <c r="I91" s="53" t="s">
        <v>306</v>
      </c>
      <c r="J91" s="56"/>
      <c r="K91" s="291"/>
    </row>
    <row r="92" spans="1:11" ht="33">
      <c r="A92" s="494"/>
      <c r="B92" s="53" t="s">
        <v>133</v>
      </c>
      <c r="C92" s="54">
        <v>9901</v>
      </c>
      <c r="D92" s="55"/>
      <c r="E92" s="57" t="s">
        <v>152</v>
      </c>
      <c r="F92" s="57"/>
      <c r="G92" s="57" t="s">
        <v>152</v>
      </c>
      <c r="H92" s="56" t="s">
        <v>246</v>
      </c>
      <c r="I92" s="53"/>
      <c r="J92" s="64"/>
      <c r="K92" s="291"/>
    </row>
    <row r="93" spans="1:11" ht="33.75" thickBot="1">
      <c r="A93" s="495"/>
      <c r="B93" s="58" t="s">
        <v>133</v>
      </c>
      <c r="C93" s="59">
        <v>9906</v>
      </c>
      <c r="D93" s="60"/>
      <c r="E93" s="61" t="s">
        <v>153</v>
      </c>
      <c r="F93" s="61"/>
      <c r="G93" s="61" t="s">
        <v>153</v>
      </c>
      <c r="H93" s="62" t="s">
        <v>246</v>
      </c>
      <c r="I93" s="58"/>
      <c r="J93" s="65"/>
      <c r="K93" s="293"/>
    </row>
    <row r="94" spans="1:11" ht="49.5">
      <c r="A94" s="493" t="s">
        <v>311</v>
      </c>
      <c r="B94" s="49" t="s">
        <v>127</v>
      </c>
      <c r="C94" s="50">
        <v>2602</v>
      </c>
      <c r="D94" s="51"/>
      <c r="E94" s="63" t="s">
        <v>312</v>
      </c>
      <c r="F94" s="63"/>
      <c r="G94" s="63" t="s">
        <v>312</v>
      </c>
      <c r="H94" s="52" t="s">
        <v>11</v>
      </c>
      <c r="I94" s="295" t="s">
        <v>313</v>
      </c>
      <c r="J94" s="52" t="s">
        <v>203</v>
      </c>
      <c r="K94" s="290"/>
    </row>
    <row r="95" spans="1:11" ht="66">
      <c r="A95" s="494"/>
      <c r="B95" s="53" t="s">
        <v>127</v>
      </c>
      <c r="C95" s="54">
        <v>2603</v>
      </c>
      <c r="D95" s="55"/>
      <c r="E95" s="57" t="s">
        <v>314</v>
      </c>
      <c r="F95" s="57"/>
      <c r="G95" s="57" t="s">
        <v>314</v>
      </c>
      <c r="H95" s="56" t="s">
        <v>11</v>
      </c>
      <c r="I95" s="292" t="s">
        <v>315</v>
      </c>
      <c r="J95" s="56" t="s">
        <v>203</v>
      </c>
      <c r="K95" s="291"/>
    </row>
    <row r="96" spans="1:11" ht="33">
      <c r="A96" s="494"/>
      <c r="B96" s="53" t="s">
        <v>127</v>
      </c>
      <c r="C96" s="54">
        <v>2604</v>
      </c>
      <c r="D96" s="55"/>
      <c r="E96" s="57" t="s">
        <v>316</v>
      </c>
      <c r="F96" s="57"/>
      <c r="G96" s="57" t="s">
        <v>316</v>
      </c>
      <c r="H96" s="56" t="s">
        <v>11</v>
      </c>
      <c r="I96" s="292" t="s">
        <v>317</v>
      </c>
      <c r="J96" s="56" t="s">
        <v>203</v>
      </c>
      <c r="K96" s="291"/>
    </row>
    <row r="97" spans="1:11" ht="33">
      <c r="A97" s="494"/>
      <c r="B97" s="53" t="s">
        <v>127</v>
      </c>
      <c r="C97" s="54">
        <v>2605</v>
      </c>
      <c r="D97" s="55"/>
      <c r="E97" s="57" t="s">
        <v>318</v>
      </c>
      <c r="F97" s="57"/>
      <c r="G97" s="57" t="s">
        <v>318</v>
      </c>
      <c r="H97" s="56" t="s">
        <v>11</v>
      </c>
      <c r="I97" s="53" t="s">
        <v>139</v>
      </c>
      <c r="J97" s="56" t="s">
        <v>203</v>
      </c>
      <c r="K97" s="291"/>
    </row>
    <row r="98" spans="1:11" ht="49.5">
      <c r="A98" s="494"/>
      <c r="B98" s="53" t="s">
        <v>127</v>
      </c>
      <c r="C98" s="54">
        <v>2606</v>
      </c>
      <c r="D98" s="55"/>
      <c r="E98" s="57" t="s">
        <v>319</v>
      </c>
      <c r="F98" s="57"/>
      <c r="G98" s="57" t="s">
        <v>319</v>
      </c>
      <c r="H98" s="56" t="s">
        <v>11</v>
      </c>
      <c r="I98" s="292" t="s">
        <v>320</v>
      </c>
      <c r="J98" s="56" t="s">
        <v>203</v>
      </c>
      <c r="K98" s="291"/>
    </row>
    <row r="99" spans="1:11" ht="49.5">
      <c r="A99" s="494"/>
      <c r="B99" s="53" t="s">
        <v>127</v>
      </c>
      <c r="C99" s="54">
        <v>2607</v>
      </c>
      <c r="D99" s="55"/>
      <c r="E99" s="57" t="s">
        <v>321</v>
      </c>
      <c r="F99" s="57"/>
      <c r="G99" s="57" t="s">
        <v>321</v>
      </c>
      <c r="H99" s="56" t="s">
        <v>11</v>
      </c>
      <c r="I99" s="292" t="s">
        <v>322</v>
      </c>
      <c r="J99" s="56" t="s">
        <v>203</v>
      </c>
      <c r="K99" s="291"/>
    </row>
    <row r="100" spans="1:11" ht="33">
      <c r="A100" s="494"/>
      <c r="B100" s="53" t="s">
        <v>127</v>
      </c>
      <c r="C100" s="54">
        <v>2613</v>
      </c>
      <c r="D100" s="55"/>
      <c r="E100" s="57" t="s">
        <v>248</v>
      </c>
      <c r="F100" s="57"/>
      <c r="G100" s="57" t="s">
        <v>248</v>
      </c>
      <c r="H100" s="56" t="s">
        <v>11</v>
      </c>
      <c r="I100" s="53" t="s">
        <v>34</v>
      </c>
      <c r="J100" s="56" t="s">
        <v>203</v>
      </c>
      <c r="K100" s="291" t="s">
        <v>323</v>
      </c>
    </row>
    <row r="101" spans="1:11" ht="33">
      <c r="A101" s="494"/>
      <c r="B101" s="53" t="s">
        <v>127</v>
      </c>
      <c r="C101" s="54">
        <v>2615</v>
      </c>
      <c r="D101" s="55"/>
      <c r="E101" s="57" t="s">
        <v>250</v>
      </c>
      <c r="F101" s="57"/>
      <c r="G101" s="57" t="s">
        <v>250</v>
      </c>
      <c r="H101" s="56" t="s">
        <v>11</v>
      </c>
      <c r="I101" s="53" t="s">
        <v>251</v>
      </c>
      <c r="J101" s="56" t="s">
        <v>203</v>
      </c>
      <c r="K101" s="291" t="s">
        <v>324</v>
      </c>
    </row>
    <row r="102" spans="1:11" ht="49.5">
      <c r="A102" s="494"/>
      <c r="B102" s="53" t="s">
        <v>127</v>
      </c>
      <c r="C102" s="54">
        <v>2617</v>
      </c>
      <c r="D102" s="55"/>
      <c r="E102" s="57" t="s">
        <v>253</v>
      </c>
      <c r="F102" s="57"/>
      <c r="G102" s="57" t="s">
        <v>253</v>
      </c>
      <c r="H102" s="56" t="s">
        <v>11</v>
      </c>
      <c r="I102" s="53" t="s">
        <v>35</v>
      </c>
      <c r="J102" s="56" t="s">
        <v>203</v>
      </c>
      <c r="K102" s="291" t="s">
        <v>325</v>
      </c>
    </row>
    <row r="103" spans="1:11" ht="33">
      <c r="A103" s="494"/>
      <c r="B103" s="53" t="s">
        <v>127</v>
      </c>
      <c r="C103" s="54">
        <v>2626</v>
      </c>
      <c r="D103" s="55"/>
      <c r="E103" s="57" t="s">
        <v>255</v>
      </c>
      <c r="F103" s="57"/>
      <c r="G103" s="57" t="s">
        <v>255</v>
      </c>
      <c r="H103" s="56" t="s">
        <v>11</v>
      </c>
      <c r="I103" s="53" t="s">
        <v>256</v>
      </c>
      <c r="J103" s="56" t="s">
        <v>203</v>
      </c>
      <c r="K103" s="291" t="s">
        <v>326</v>
      </c>
    </row>
    <row r="104" spans="1:11" ht="33">
      <c r="A104" s="494"/>
      <c r="B104" s="53" t="s">
        <v>127</v>
      </c>
      <c r="C104" s="54">
        <v>2627</v>
      </c>
      <c r="D104" s="55"/>
      <c r="E104" s="57" t="s">
        <v>259</v>
      </c>
      <c r="F104" s="57"/>
      <c r="G104" s="57" t="s">
        <v>259</v>
      </c>
      <c r="H104" s="56" t="s">
        <v>11</v>
      </c>
      <c r="I104" s="53" t="s">
        <v>37</v>
      </c>
      <c r="J104" s="56" t="s">
        <v>203</v>
      </c>
      <c r="K104" s="291" t="s">
        <v>327</v>
      </c>
    </row>
    <row r="105" spans="1:11" ht="33">
      <c r="A105" s="494"/>
      <c r="B105" s="53" t="s">
        <v>127</v>
      </c>
      <c r="C105" s="54">
        <v>2635</v>
      </c>
      <c r="D105" s="55"/>
      <c r="E105" s="57" t="s">
        <v>261</v>
      </c>
      <c r="F105" s="57"/>
      <c r="G105" s="57" t="s">
        <v>261</v>
      </c>
      <c r="H105" s="56" t="s">
        <v>11</v>
      </c>
      <c r="I105" s="53" t="s">
        <v>38</v>
      </c>
      <c r="J105" s="56" t="s">
        <v>203</v>
      </c>
      <c r="K105" s="291" t="s">
        <v>328</v>
      </c>
    </row>
    <row r="106" spans="1:11" ht="49.5">
      <c r="A106" s="494"/>
      <c r="B106" s="53" t="s">
        <v>127</v>
      </c>
      <c r="C106" s="54">
        <v>2637</v>
      </c>
      <c r="D106" s="55"/>
      <c r="E106" s="57" t="s">
        <v>266</v>
      </c>
      <c r="F106" s="57"/>
      <c r="G106" s="57" t="s">
        <v>266</v>
      </c>
      <c r="H106" s="56" t="s">
        <v>11</v>
      </c>
      <c r="I106" s="53" t="s">
        <v>41</v>
      </c>
      <c r="J106" s="56" t="s">
        <v>203</v>
      </c>
      <c r="K106" s="291" t="s">
        <v>329</v>
      </c>
    </row>
    <row r="107" spans="1:11" ht="33">
      <c r="A107" s="494"/>
      <c r="B107" s="53" t="s">
        <v>127</v>
      </c>
      <c r="C107" s="54">
        <v>2639</v>
      </c>
      <c r="D107" s="55"/>
      <c r="E107" s="57" t="s">
        <v>330</v>
      </c>
      <c r="F107" s="57"/>
      <c r="G107" s="57" t="s">
        <v>330</v>
      </c>
      <c r="H107" s="56" t="s">
        <v>11</v>
      </c>
      <c r="I107" s="53" t="s">
        <v>269</v>
      </c>
      <c r="J107" s="56" t="s">
        <v>203</v>
      </c>
      <c r="K107" s="291" t="s">
        <v>331</v>
      </c>
    </row>
    <row r="108" spans="1:11" ht="33">
      <c r="A108" s="494"/>
      <c r="B108" s="53" t="s">
        <v>127</v>
      </c>
      <c r="C108" s="54">
        <v>2642</v>
      </c>
      <c r="D108" s="55"/>
      <c r="E108" s="57" t="s">
        <v>211</v>
      </c>
      <c r="F108" s="57"/>
      <c r="G108" s="57" t="s">
        <v>211</v>
      </c>
      <c r="H108" s="56" t="s">
        <v>11</v>
      </c>
      <c r="I108" s="53" t="s">
        <v>15</v>
      </c>
      <c r="J108" s="56" t="s">
        <v>203</v>
      </c>
      <c r="K108" s="291" t="s">
        <v>332</v>
      </c>
    </row>
    <row r="109" spans="1:11" ht="33">
      <c r="A109" s="494"/>
      <c r="B109" s="53" t="s">
        <v>127</v>
      </c>
      <c r="C109" s="54">
        <v>2648</v>
      </c>
      <c r="D109" s="55"/>
      <c r="E109" s="57" t="s">
        <v>219</v>
      </c>
      <c r="F109" s="57"/>
      <c r="G109" s="57" t="s">
        <v>219</v>
      </c>
      <c r="H109" s="56" t="s">
        <v>11</v>
      </c>
      <c r="I109" s="53" t="s">
        <v>20</v>
      </c>
      <c r="J109" s="56" t="s">
        <v>203</v>
      </c>
      <c r="K109" s="291" t="s">
        <v>333</v>
      </c>
    </row>
    <row r="110" spans="1:11" ht="33">
      <c r="A110" s="494"/>
      <c r="B110" s="53" t="s">
        <v>127</v>
      </c>
      <c r="C110" s="54">
        <v>2649</v>
      </c>
      <c r="D110" s="55"/>
      <c r="E110" s="57" t="s">
        <v>205</v>
      </c>
      <c r="F110" s="57"/>
      <c r="G110" s="57" t="s">
        <v>205</v>
      </c>
      <c r="H110" s="56" t="s">
        <v>11</v>
      </c>
      <c r="I110" s="53" t="s">
        <v>13</v>
      </c>
      <c r="J110" s="56" t="s">
        <v>203</v>
      </c>
      <c r="K110" s="291" t="s">
        <v>334</v>
      </c>
    </row>
    <row r="111" spans="1:11" ht="33">
      <c r="A111" s="494"/>
      <c r="B111" s="53" t="s">
        <v>127</v>
      </c>
      <c r="C111" s="54">
        <v>2650</v>
      </c>
      <c r="D111" s="55"/>
      <c r="E111" s="57" t="s">
        <v>222</v>
      </c>
      <c r="F111" s="57"/>
      <c r="G111" s="57" t="s">
        <v>222</v>
      </c>
      <c r="H111" s="56" t="s">
        <v>11</v>
      </c>
      <c r="I111" s="53" t="s">
        <v>223</v>
      </c>
      <c r="J111" s="56" t="s">
        <v>203</v>
      </c>
      <c r="K111" s="291" t="s">
        <v>335</v>
      </c>
    </row>
    <row r="112" spans="1:11" ht="49.5">
      <c r="A112" s="494"/>
      <c r="B112" s="53" t="s">
        <v>127</v>
      </c>
      <c r="C112" s="54">
        <v>2652</v>
      </c>
      <c r="D112" s="55"/>
      <c r="E112" s="57" t="s">
        <v>233</v>
      </c>
      <c r="F112" s="57"/>
      <c r="G112" s="57" t="s">
        <v>233</v>
      </c>
      <c r="H112" s="56" t="s">
        <v>11</v>
      </c>
      <c r="I112" s="53" t="s">
        <v>28</v>
      </c>
      <c r="J112" s="56" t="s">
        <v>203</v>
      </c>
      <c r="K112" s="291" t="s">
        <v>336</v>
      </c>
    </row>
    <row r="113" spans="1:11" ht="33">
      <c r="A113" s="494"/>
      <c r="B113" s="53" t="s">
        <v>127</v>
      </c>
      <c r="C113" s="54">
        <v>2655</v>
      </c>
      <c r="D113" s="55"/>
      <c r="E113" s="57" t="s">
        <v>337</v>
      </c>
      <c r="F113" s="57"/>
      <c r="G113" s="57" t="s">
        <v>337</v>
      </c>
      <c r="H113" s="56" t="s">
        <v>11</v>
      </c>
      <c r="I113" s="53" t="s">
        <v>338</v>
      </c>
      <c r="J113" s="56" t="s">
        <v>203</v>
      </c>
      <c r="K113" s="291"/>
    </row>
    <row r="114" spans="1:11" ht="33">
      <c r="A114" s="494"/>
      <c r="B114" s="53" t="s">
        <v>133</v>
      </c>
      <c r="C114" s="54">
        <v>2801</v>
      </c>
      <c r="D114" s="55"/>
      <c r="E114" s="57" t="s">
        <v>339</v>
      </c>
      <c r="F114" s="57"/>
      <c r="G114" s="57" t="s">
        <v>339</v>
      </c>
      <c r="H114" s="56">
        <v>1</v>
      </c>
      <c r="I114" s="53"/>
      <c r="J114" s="56"/>
      <c r="K114" s="291"/>
    </row>
    <row r="115" spans="1:11" ht="33">
      <c r="A115" s="494"/>
      <c r="B115" s="53" t="s">
        <v>133</v>
      </c>
      <c r="C115" s="54">
        <v>2901</v>
      </c>
      <c r="D115" s="55"/>
      <c r="E115" s="57" t="s">
        <v>136</v>
      </c>
      <c r="F115" s="57"/>
      <c r="G115" s="57" t="s">
        <v>136</v>
      </c>
      <c r="H115" s="56" t="s">
        <v>246</v>
      </c>
      <c r="I115" s="53"/>
      <c r="J115" s="64"/>
      <c r="K115" s="291"/>
    </row>
    <row r="116" spans="1:11" ht="33.75" thickBot="1">
      <c r="A116" s="495"/>
      <c r="B116" s="58" t="s">
        <v>133</v>
      </c>
      <c r="C116" s="59">
        <v>2906</v>
      </c>
      <c r="D116" s="60"/>
      <c r="E116" s="61" t="s">
        <v>137</v>
      </c>
      <c r="F116" s="61"/>
      <c r="G116" s="61" t="s">
        <v>137</v>
      </c>
      <c r="H116" s="62" t="s">
        <v>246</v>
      </c>
      <c r="I116" s="58"/>
      <c r="J116" s="65"/>
      <c r="K116" s="293"/>
    </row>
    <row r="117" spans="1:11" ht="33">
      <c r="A117" s="493" t="s">
        <v>340</v>
      </c>
      <c r="B117" s="49" t="s">
        <v>127</v>
      </c>
      <c r="C117" s="50">
        <v>22604</v>
      </c>
      <c r="D117" s="51"/>
      <c r="E117" s="63" t="s">
        <v>222</v>
      </c>
      <c r="F117" s="63"/>
      <c r="G117" s="63" t="s">
        <v>222</v>
      </c>
      <c r="H117" s="52" t="s">
        <v>11</v>
      </c>
      <c r="I117" s="49" t="s">
        <v>223</v>
      </c>
      <c r="J117" s="52" t="s">
        <v>203</v>
      </c>
      <c r="K117" s="290" t="s">
        <v>341</v>
      </c>
    </row>
    <row r="118" spans="1:11" ht="33">
      <c r="A118" s="494"/>
      <c r="B118" s="53" t="s">
        <v>127</v>
      </c>
      <c r="C118" s="54">
        <v>22607</v>
      </c>
      <c r="D118" s="55"/>
      <c r="E118" s="57" t="s">
        <v>225</v>
      </c>
      <c r="F118" s="57"/>
      <c r="G118" s="57" t="s">
        <v>225</v>
      </c>
      <c r="H118" s="56" t="s">
        <v>11</v>
      </c>
      <c r="I118" s="53" t="s">
        <v>130</v>
      </c>
      <c r="J118" s="56" t="s">
        <v>203</v>
      </c>
      <c r="K118" s="291" t="s">
        <v>342</v>
      </c>
    </row>
    <row r="119" spans="1:11" ht="33">
      <c r="A119" s="494"/>
      <c r="B119" s="53" t="s">
        <v>127</v>
      </c>
      <c r="C119" s="54">
        <v>22613</v>
      </c>
      <c r="D119" s="55"/>
      <c r="E119" s="57" t="s">
        <v>227</v>
      </c>
      <c r="F119" s="57"/>
      <c r="G119" s="57" t="s">
        <v>227</v>
      </c>
      <c r="H119" s="56" t="s">
        <v>11</v>
      </c>
      <c r="I119" s="53" t="s">
        <v>23</v>
      </c>
      <c r="J119" s="56" t="s">
        <v>203</v>
      </c>
      <c r="K119" s="291" t="s">
        <v>343</v>
      </c>
    </row>
    <row r="120" spans="1:11" ht="33">
      <c r="A120" s="494"/>
      <c r="B120" s="53" t="s">
        <v>127</v>
      </c>
      <c r="C120" s="54">
        <v>22620</v>
      </c>
      <c r="D120" s="55"/>
      <c r="E120" s="57" t="s">
        <v>259</v>
      </c>
      <c r="F120" s="57"/>
      <c r="G120" s="57" t="s">
        <v>259</v>
      </c>
      <c r="H120" s="56" t="s">
        <v>11</v>
      </c>
      <c r="I120" s="53" t="s">
        <v>37</v>
      </c>
      <c r="J120" s="56" t="s">
        <v>203</v>
      </c>
      <c r="K120" s="291" t="s">
        <v>344</v>
      </c>
    </row>
    <row r="121" spans="1:11" ht="49.5">
      <c r="A121" s="494"/>
      <c r="B121" s="53" t="s">
        <v>127</v>
      </c>
      <c r="C121" s="54">
        <v>22629</v>
      </c>
      <c r="D121" s="55"/>
      <c r="E121" s="57" t="s">
        <v>345</v>
      </c>
      <c r="F121" s="57"/>
      <c r="G121" s="57" t="s">
        <v>345</v>
      </c>
      <c r="H121" s="56" t="s">
        <v>11</v>
      </c>
      <c r="I121" s="53" t="s">
        <v>60</v>
      </c>
      <c r="J121" s="56" t="s">
        <v>203</v>
      </c>
      <c r="K121" s="291"/>
    </row>
    <row r="122" spans="1:11" ht="33">
      <c r="A122" s="494"/>
      <c r="B122" s="53" t="s">
        <v>127</v>
      </c>
      <c r="C122" s="54">
        <v>22630</v>
      </c>
      <c r="D122" s="55"/>
      <c r="E122" s="57" t="s">
        <v>346</v>
      </c>
      <c r="F122" s="57"/>
      <c r="G122" s="57" t="s">
        <v>346</v>
      </c>
      <c r="H122" s="56" t="s">
        <v>11</v>
      </c>
      <c r="I122" s="53" t="s">
        <v>61</v>
      </c>
      <c r="J122" s="56" t="s">
        <v>203</v>
      </c>
      <c r="K122" s="291"/>
    </row>
    <row r="123" spans="1:11" ht="66">
      <c r="A123" s="494"/>
      <c r="B123" s="53" t="s">
        <v>127</v>
      </c>
      <c r="C123" s="54">
        <v>22634</v>
      </c>
      <c r="D123" s="55"/>
      <c r="E123" s="57" t="s">
        <v>347</v>
      </c>
      <c r="F123" s="57"/>
      <c r="G123" s="57" t="s">
        <v>347</v>
      </c>
      <c r="H123" s="56" t="s">
        <v>11</v>
      </c>
      <c r="I123" s="292" t="s">
        <v>62</v>
      </c>
      <c r="J123" s="56" t="s">
        <v>203</v>
      </c>
      <c r="K123" s="291"/>
    </row>
    <row r="124" spans="1:11" ht="33">
      <c r="A124" s="494"/>
      <c r="B124" s="53" t="s">
        <v>127</v>
      </c>
      <c r="C124" s="54">
        <v>22635</v>
      </c>
      <c r="D124" s="55"/>
      <c r="E124" s="57" t="s">
        <v>215</v>
      </c>
      <c r="F124" s="57"/>
      <c r="G124" s="57" t="s">
        <v>215</v>
      </c>
      <c r="H124" s="56" t="s">
        <v>11</v>
      </c>
      <c r="I124" s="53" t="s">
        <v>19</v>
      </c>
      <c r="J124" s="56" t="s">
        <v>203</v>
      </c>
      <c r="K124" s="291" t="s">
        <v>348</v>
      </c>
    </row>
    <row r="125" spans="1:11" ht="33">
      <c r="A125" s="494"/>
      <c r="B125" s="53" t="s">
        <v>127</v>
      </c>
      <c r="C125" s="54">
        <v>22636</v>
      </c>
      <c r="D125" s="55"/>
      <c r="E125" s="57" t="s">
        <v>154</v>
      </c>
      <c r="F125" s="57"/>
      <c r="G125" s="57" t="s">
        <v>154</v>
      </c>
      <c r="H125" s="56" t="s">
        <v>11</v>
      </c>
      <c r="I125" s="53" t="s">
        <v>155</v>
      </c>
      <c r="J125" s="56" t="s">
        <v>203</v>
      </c>
      <c r="K125" s="291" t="s">
        <v>349</v>
      </c>
    </row>
    <row r="126" spans="1:11" ht="33">
      <c r="A126" s="494"/>
      <c r="B126" s="53" t="s">
        <v>133</v>
      </c>
      <c r="C126" s="54">
        <v>22901</v>
      </c>
      <c r="D126" s="55"/>
      <c r="E126" s="57" t="s">
        <v>152</v>
      </c>
      <c r="F126" s="57"/>
      <c r="G126" s="57" t="s">
        <v>152</v>
      </c>
      <c r="H126" s="56" t="s">
        <v>246</v>
      </c>
      <c r="I126" s="53"/>
      <c r="J126" s="64"/>
      <c r="K126" s="291"/>
    </row>
    <row r="127" spans="1:11" ht="33.75" thickBot="1">
      <c r="A127" s="495"/>
      <c r="B127" s="58" t="s">
        <v>133</v>
      </c>
      <c r="C127" s="59">
        <v>22906</v>
      </c>
      <c r="D127" s="60"/>
      <c r="E127" s="61" t="s">
        <v>153</v>
      </c>
      <c r="F127" s="61"/>
      <c r="G127" s="61" t="s">
        <v>153</v>
      </c>
      <c r="H127" s="62" t="s">
        <v>246</v>
      </c>
      <c r="I127" s="58"/>
      <c r="J127" s="65"/>
      <c r="K127" s="293"/>
    </row>
    <row r="128" spans="1:11" ht="33">
      <c r="A128" s="493" t="s">
        <v>350</v>
      </c>
      <c r="B128" s="49" t="s">
        <v>126</v>
      </c>
      <c r="C128" s="50">
        <v>24504</v>
      </c>
      <c r="D128" s="51"/>
      <c r="E128" s="63" t="s">
        <v>351</v>
      </c>
      <c r="F128" s="63"/>
      <c r="G128" s="63" t="s">
        <v>351</v>
      </c>
      <c r="H128" s="52" t="s">
        <v>43</v>
      </c>
      <c r="I128" s="49" t="s">
        <v>352</v>
      </c>
      <c r="J128" s="52" t="s">
        <v>203</v>
      </c>
      <c r="K128" s="290"/>
    </row>
    <row r="129" spans="1:11" ht="33">
      <c r="A129" s="494"/>
      <c r="B129" s="53" t="s">
        <v>127</v>
      </c>
      <c r="C129" s="54">
        <v>24603</v>
      </c>
      <c r="D129" s="55"/>
      <c r="E129" s="57" t="s">
        <v>248</v>
      </c>
      <c r="F129" s="57"/>
      <c r="G129" s="57" t="s">
        <v>248</v>
      </c>
      <c r="H129" s="56" t="s">
        <v>11</v>
      </c>
      <c r="I129" s="53" t="s">
        <v>34</v>
      </c>
      <c r="J129" s="56" t="s">
        <v>203</v>
      </c>
      <c r="K129" s="291" t="s">
        <v>353</v>
      </c>
    </row>
    <row r="130" spans="1:11" ht="33">
      <c r="A130" s="494"/>
      <c r="B130" s="53" t="s">
        <v>127</v>
      </c>
      <c r="C130" s="54">
        <v>24615</v>
      </c>
      <c r="D130" s="55"/>
      <c r="E130" s="57" t="s">
        <v>354</v>
      </c>
      <c r="F130" s="57"/>
      <c r="G130" s="57" t="s">
        <v>354</v>
      </c>
      <c r="H130" s="56" t="s">
        <v>11</v>
      </c>
      <c r="I130" s="53" t="s">
        <v>352</v>
      </c>
      <c r="J130" s="56" t="s">
        <v>203</v>
      </c>
      <c r="K130" s="291"/>
    </row>
    <row r="131" spans="1:11" ht="33">
      <c r="A131" s="494"/>
      <c r="B131" s="53" t="s">
        <v>127</v>
      </c>
      <c r="C131" s="54">
        <v>24616</v>
      </c>
      <c r="D131" s="55"/>
      <c r="E131" s="57" t="s">
        <v>355</v>
      </c>
      <c r="F131" s="57"/>
      <c r="G131" s="57" t="s">
        <v>355</v>
      </c>
      <c r="H131" s="56" t="s">
        <v>11</v>
      </c>
      <c r="I131" s="53" t="s">
        <v>352</v>
      </c>
      <c r="J131" s="56" t="s">
        <v>203</v>
      </c>
      <c r="K131" s="291"/>
    </row>
    <row r="132" spans="1:11" ht="33">
      <c r="A132" s="494"/>
      <c r="B132" s="53" t="s">
        <v>127</v>
      </c>
      <c r="C132" s="54">
        <v>24619</v>
      </c>
      <c r="D132" s="55"/>
      <c r="E132" s="57" t="s">
        <v>227</v>
      </c>
      <c r="F132" s="57"/>
      <c r="G132" s="57" t="s">
        <v>227</v>
      </c>
      <c r="H132" s="56" t="s">
        <v>11</v>
      </c>
      <c r="I132" s="53" t="s">
        <v>23</v>
      </c>
      <c r="J132" s="56" t="s">
        <v>203</v>
      </c>
      <c r="K132" s="291" t="s">
        <v>356</v>
      </c>
    </row>
    <row r="133" spans="1:11" ht="33">
      <c r="A133" s="494"/>
      <c r="B133" s="53" t="s">
        <v>127</v>
      </c>
      <c r="C133" s="54">
        <v>24620</v>
      </c>
      <c r="D133" s="55"/>
      <c r="E133" s="57" t="s">
        <v>205</v>
      </c>
      <c r="F133" s="57"/>
      <c r="G133" s="57" t="s">
        <v>205</v>
      </c>
      <c r="H133" s="56" t="s">
        <v>11</v>
      </c>
      <c r="I133" s="53" t="s">
        <v>13</v>
      </c>
      <c r="J133" s="56" t="s">
        <v>203</v>
      </c>
      <c r="K133" s="291" t="s">
        <v>357</v>
      </c>
    </row>
    <row r="134" spans="1:11" ht="49.5">
      <c r="A134" s="494"/>
      <c r="B134" s="53" t="s">
        <v>127</v>
      </c>
      <c r="C134" s="54">
        <v>24625</v>
      </c>
      <c r="D134" s="55"/>
      <c r="E134" s="57" t="s">
        <v>233</v>
      </c>
      <c r="F134" s="57"/>
      <c r="G134" s="57" t="s">
        <v>233</v>
      </c>
      <c r="H134" s="56" t="s">
        <v>11</v>
      </c>
      <c r="I134" s="53" t="s">
        <v>28</v>
      </c>
      <c r="J134" s="56" t="s">
        <v>203</v>
      </c>
      <c r="K134" s="291" t="s">
        <v>358</v>
      </c>
    </row>
    <row r="135" spans="1:11" ht="33">
      <c r="A135" s="494"/>
      <c r="B135" s="53" t="s">
        <v>127</v>
      </c>
      <c r="C135" s="54">
        <v>24626</v>
      </c>
      <c r="D135" s="55"/>
      <c r="E135" s="57" t="s">
        <v>235</v>
      </c>
      <c r="F135" s="57"/>
      <c r="G135" s="57" t="s">
        <v>235</v>
      </c>
      <c r="H135" s="56" t="s">
        <v>11</v>
      </c>
      <c r="I135" s="53" t="s">
        <v>236</v>
      </c>
      <c r="J135" s="56" t="s">
        <v>203</v>
      </c>
      <c r="K135" s="291" t="s">
        <v>359</v>
      </c>
    </row>
    <row r="136" spans="1:11" ht="33">
      <c r="A136" s="494"/>
      <c r="B136" s="53" t="s">
        <v>127</v>
      </c>
      <c r="C136" s="54">
        <v>24627</v>
      </c>
      <c r="D136" s="55"/>
      <c r="E136" s="57" t="s">
        <v>296</v>
      </c>
      <c r="F136" s="57"/>
      <c r="G136" s="57" t="s">
        <v>296</v>
      </c>
      <c r="H136" s="56" t="s">
        <v>11</v>
      </c>
      <c r="I136" s="53" t="s">
        <v>58</v>
      </c>
      <c r="J136" s="56" t="s">
        <v>203</v>
      </c>
      <c r="K136" s="291" t="s">
        <v>360</v>
      </c>
    </row>
    <row r="137" spans="1:11" ht="33">
      <c r="A137" s="494"/>
      <c r="B137" s="53" t="s">
        <v>127</v>
      </c>
      <c r="C137" s="54">
        <v>24628</v>
      </c>
      <c r="D137" s="55"/>
      <c r="E137" s="57" t="s">
        <v>309</v>
      </c>
      <c r="F137" s="57"/>
      <c r="G137" s="57" t="s">
        <v>309</v>
      </c>
      <c r="H137" s="56" t="s">
        <v>11</v>
      </c>
      <c r="I137" s="53" t="s">
        <v>53</v>
      </c>
      <c r="J137" s="56" t="s">
        <v>203</v>
      </c>
      <c r="K137" s="291" t="s">
        <v>361</v>
      </c>
    </row>
    <row r="138" spans="1:11" ht="33">
      <c r="A138" s="494"/>
      <c r="B138" s="53" t="s">
        <v>127</v>
      </c>
      <c r="C138" s="54">
        <v>24629</v>
      </c>
      <c r="D138" s="55"/>
      <c r="E138" s="57" t="s">
        <v>362</v>
      </c>
      <c r="F138" s="57"/>
      <c r="G138" s="57" t="s">
        <v>362</v>
      </c>
      <c r="H138" s="56" t="s">
        <v>11</v>
      </c>
      <c r="I138" s="53" t="s">
        <v>28</v>
      </c>
      <c r="J138" s="56" t="s">
        <v>203</v>
      </c>
      <c r="K138" s="291"/>
    </row>
    <row r="139" spans="1:11" ht="33">
      <c r="A139" s="494"/>
      <c r="B139" s="53" t="s">
        <v>133</v>
      </c>
      <c r="C139" s="54">
        <v>24901</v>
      </c>
      <c r="D139" s="55"/>
      <c r="E139" s="57" t="s">
        <v>156</v>
      </c>
      <c r="F139" s="57"/>
      <c r="G139" s="57" t="s">
        <v>156</v>
      </c>
      <c r="H139" s="56" t="s">
        <v>246</v>
      </c>
      <c r="I139" s="53"/>
      <c r="J139" s="64"/>
      <c r="K139" s="291"/>
    </row>
    <row r="140" spans="1:11" ht="33.75" thickBot="1">
      <c r="A140" s="495"/>
      <c r="B140" s="58" t="s">
        <v>133</v>
      </c>
      <c r="C140" s="59">
        <v>24906</v>
      </c>
      <c r="D140" s="60"/>
      <c r="E140" s="61" t="s">
        <v>137</v>
      </c>
      <c r="F140" s="61"/>
      <c r="G140" s="61" t="s">
        <v>137</v>
      </c>
      <c r="H140" s="62" t="s">
        <v>246</v>
      </c>
      <c r="I140" s="58"/>
      <c r="J140" s="65"/>
      <c r="K140" s="293"/>
    </row>
    <row r="141" spans="1:11" ht="33">
      <c r="A141" s="493" t="s">
        <v>363</v>
      </c>
      <c r="B141" s="49" t="s">
        <v>127</v>
      </c>
      <c r="C141" s="50">
        <v>26605</v>
      </c>
      <c r="D141" s="51"/>
      <c r="E141" s="63" t="s">
        <v>255</v>
      </c>
      <c r="F141" s="63"/>
      <c r="G141" s="63" t="s">
        <v>255</v>
      </c>
      <c r="H141" s="52" t="s">
        <v>11</v>
      </c>
      <c r="I141" s="49" t="s">
        <v>256</v>
      </c>
      <c r="J141" s="52" t="s">
        <v>203</v>
      </c>
      <c r="K141" s="290" t="s">
        <v>364</v>
      </c>
    </row>
    <row r="142" spans="1:11" ht="33">
      <c r="A142" s="494"/>
      <c r="B142" s="53" t="s">
        <v>127</v>
      </c>
      <c r="C142" s="54">
        <v>26607</v>
      </c>
      <c r="D142" s="55"/>
      <c r="E142" s="57" t="s">
        <v>154</v>
      </c>
      <c r="F142" s="57"/>
      <c r="G142" s="57" t="s">
        <v>154</v>
      </c>
      <c r="H142" s="56" t="s">
        <v>11</v>
      </c>
      <c r="I142" s="53" t="s">
        <v>155</v>
      </c>
      <c r="J142" s="56" t="s">
        <v>203</v>
      </c>
      <c r="K142" s="291" t="s">
        <v>365</v>
      </c>
    </row>
    <row r="143" spans="1:11" ht="33">
      <c r="A143" s="494"/>
      <c r="B143" s="53" t="s">
        <v>127</v>
      </c>
      <c r="C143" s="54">
        <v>26610</v>
      </c>
      <c r="D143" s="55"/>
      <c r="E143" s="57" t="s">
        <v>250</v>
      </c>
      <c r="F143" s="57"/>
      <c r="G143" s="57" t="s">
        <v>250</v>
      </c>
      <c r="H143" s="56" t="s">
        <v>11</v>
      </c>
      <c r="I143" s="53" t="s">
        <v>251</v>
      </c>
      <c r="J143" s="56" t="s">
        <v>203</v>
      </c>
      <c r="K143" s="291" t="s">
        <v>366</v>
      </c>
    </row>
    <row r="144" spans="1:11" ht="49.5">
      <c r="A144" s="494"/>
      <c r="B144" s="53" t="s">
        <v>127</v>
      </c>
      <c r="C144" s="54">
        <v>26611</v>
      </c>
      <c r="D144" s="55"/>
      <c r="E144" s="57" t="s">
        <v>253</v>
      </c>
      <c r="F144" s="57"/>
      <c r="G144" s="57" t="s">
        <v>253</v>
      </c>
      <c r="H144" s="56" t="s">
        <v>11</v>
      </c>
      <c r="I144" s="53" t="s">
        <v>35</v>
      </c>
      <c r="J144" s="56" t="s">
        <v>203</v>
      </c>
      <c r="K144" s="291" t="s">
        <v>367</v>
      </c>
    </row>
    <row r="145" spans="1:11" ht="33">
      <c r="A145" s="494"/>
      <c r="B145" s="53" t="s">
        <v>127</v>
      </c>
      <c r="C145" s="54">
        <v>26612</v>
      </c>
      <c r="D145" s="55"/>
      <c r="E145" s="57" t="s">
        <v>259</v>
      </c>
      <c r="F145" s="57"/>
      <c r="G145" s="57" t="s">
        <v>259</v>
      </c>
      <c r="H145" s="56" t="s">
        <v>11</v>
      </c>
      <c r="I145" s="53" t="s">
        <v>37</v>
      </c>
      <c r="J145" s="56" t="s">
        <v>203</v>
      </c>
      <c r="K145" s="291" t="s">
        <v>368</v>
      </c>
    </row>
    <row r="146" spans="1:11" ht="33">
      <c r="A146" s="494"/>
      <c r="B146" s="53" t="s">
        <v>127</v>
      </c>
      <c r="C146" s="54">
        <v>26613</v>
      </c>
      <c r="D146" s="55"/>
      <c r="E146" s="57" t="s">
        <v>261</v>
      </c>
      <c r="F146" s="57"/>
      <c r="G146" s="57" t="s">
        <v>261</v>
      </c>
      <c r="H146" s="56" t="s">
        <v>11</v>
      </c>
      <c r="I146" s="53" t="s">
        <v>38</v>
      </c>
      <c r="J146" s="56" t="s">
        <v>203</v>
      </c>
      <c r="K146" s="291" t="s">
        <v>369</v>
      </c>
    </row>
    <row r="147" spans="1:11" ht="33">
      <c r="A147" s="494"/>
      <c r="B147" s="53" t="s">
        <v>127</v>
      </c>
      <c r="C147" s="54">
        <v>26614</v>
      </c>
      <c r="D147" s="55"/>
      <c r="E147" s="57" t="s">
        <v>370</v>
      </c>
      <c r="F147" s="57"/>
      <c r="G147" s="57" t="s">
        <v>370</v>
      </c>
      <c r="H147" s="56" t="s">
        <v>11</v>
      </c>
      <c r="I147" s="53" t="s">
        <v>39</v>
      </c>
      <c r="J147" s="56" t="s">
        <v>203</v>
      </c>
      <c r="K147" s="291" t="s">
        <v>371</v>
      </c>
    </row>
    <row r="148" spans="1:11" ht="33">
      <c r="A148" s="494"/>
      <c r="B148" s="53" t="s">
        <v>127</v>
      </c>
      <c r="C148" s="54">
        <v>26615</v>
      </c>
      <c r="D148" s="55"/>
      <c r="E148" s="57" t="s">
        <v>215</v>
      </c>
      <c r="F148" s="57"/>
      <c r="G148" s="57" t="s">
        <v>215</v>
      </c>
      <c r="H148" s="56" t="s">
        <v>11</v>
      </c>
      <c r="I148" s="53" t="s">
        <v>19</v>
      </c>
      <c r="J148" s="56" t="s">
        <v>203</v>
      </c>
      <c r="K148" s="291" t="s">
        <v>372</v>
      </c>
    </row>
    <row r="149" spans="1:11" ht="33">
      <c r="A149" s="494"/>
      <c r="B149" s="53" t="s">
        <v>133</v>
      </c>
      <c r="C149" s="54">
        <v>26901</v>
      </c>
      <c r="D149" s="55"/>
      <c r="E149" s="57" t="s">
        <v>136</v>
      </c>
      <c r="F149" s="57"/>
      <c r="G149" s="57" t="s">
        <v>136</v>
      </c>
      <c r="H149" s="56" t="s">
        <v>246</v>
      </c>
      <c r="I149" s="53"/>
      <c r="J149" s="64"/>
      <c r="K149" s="291"/>
    </row>
    <row r="150" spans="1:11" ht="33.75" thickBot="1">
      <c r="A150" s="495"/>
      <c r="B150" s="58" t="s">
        <v>133</v>
      </c>
      <c r="C150" s="59">
        <v>26906</v>
      </c>
      <c r="D150" s="60"/>
      <c r="E150" s="61" t="s">
        <v>137</v>
      </c>
      <c r="F150" s="61"/>
      <c r="G150" s="61" t="s">
        <v>137</v>
      </c>
      <c r="H150" s="62" t="s">
        <v>246</v>
      </c>
      <c r="I150" s="58"/>
      <c r="J150" s="65"/>
      <c r="K150" s="293"/>
    </row>
    <row r="151" spans="1:12" ht="33">
      <c r="A151" s="493" t="s">
        <v>157</v>
      </c>
      <c r="B151" s="49" t="s">
        <v>126</v>
      </c>
      <c r="C151" s="50">
        <v>3</v>
      </c>
      <c r="D151" s="51"/>
      <c r="E151" s="63" t="s">
        <v>158</v>
      </c>
      <c r="F151" s="63"/>
      <c r="G151" s="63" t="s">
        <v>158</v>
      </c>
      <c r="H151" s="52" t="s">
        <v>63</v>
      </c>
      <c r="I151" s="49" t="s">
        <v>64</v>
      </c>
      <c r="J151" s="52" t="s">
        <v>373</v>
      </c>
      <c r="K151" s="296" t="s">
        <v>374</v>
      </c>
      <c r="L151" s="297"/>
    </row>
    <row r="152" spans="1:11" ht="33">
      <c r="A152" s="496"/>
      <c r="B152" s="53" t="s">
        <v>126</v>
      </c>
      <c r="C152" s="54" t="s">
        <v>378</v>
      </c>
      <c r="D152" s="55"/>
      <c r="E152" s="57" t="s">
        <v>159</v>
      </c>
      <c r="F152" s="57"/>
      <c r="G152" s="57" t="s">
        <v>159</v>
      </c>
      <c r="H152" s="56" t="s">
        <v>63</v>
      </c>
      <c r="I152" s="298" t="s">
        <v>162</v>
      </c>
      <c r="J152" s="56" t="s">
        <v>203</v>
      </c>
      <c r="K152" s="296" t="s">
        <v>469</v>
      </c>
    </row>
    <row r="153" spans="1:11" ht="33">
      <c r="A153" s="496"/>
      <c r="B153" s="53" t="s">
        <v>126</v>
      </c>
      <c r="C153" s="54" t="s">
        <v>379</v>
      </c>
      <c r="D153" s="55"/>
      <c r="E153" s="57" t="s">
        <v>159</v>
      </c>
      <c r="F153" s="57"/>
      <c r="G153" s="57" t="s">
        <v>159</v>
      </c>
      <c r="H153" s="56" t="s">
        <v>63</v>
      </c>
      <c r="I153" s="298" t="s">
        <v>434</v>
      </c>
      <c r="J153" s="56" t="s">
        <v>203</v>
      </c>
      <c r="K153" s="296" t="s">
        <v>469</v>
      </c>
    </row>
    <row r="154" spans="1:11" ht="33">
      <c r="A154" s="496"/>
      <c r="B154" s="53" t="s">
        <v>126</v>
      </c>
      <c r="C154" s="54" t="s">
        <v>380</v>
      </c>
      <c r="D154" s="55"/>
      <c r="E154" s="57" t="s">
        <v>159</v>
      </c>
      <c r="F154" s="57"/>
      <c r="G154" s="57" t="s">
        <v>159</v>
      </c>
      <c r="H154" s="56" t="s">
        <v>63</v>
      </c>
      <c r="I154" s="298" t="s">
        <v>435</v>
      </c>
      <c r="J154" s="56" t="s">
        <v>203</v>
      </c>
      <c r="K154" s="296" t="s">
        <v>469</v>
      </c>
    </row>
    <row r="155" spans="1:11" ht="33">
      <c r="A155" s="496"/>
      <c r="B155" s="53" t="s">
        <v>126</v>
      </c>
      <c r="C155" s="54" t="s">
        <v>381</v>
      </c>
      <c r="D155" s="55"/>
      <c r="E155" s="57" t="s">
        <v>159</v>
      </c>
      <c r="F155" s="57"/>
      <c r="G155" s="57" t="s">
        <v>159</v>
      </c>
      <c r="H155" s="56" t="s">
        <v>63</v>
      </c>
      <c r="I155" s="298" t="s">
        <v>434</v>
      </c>
      <c r="J155" s="56" t="s">
        <v>203</v>
      </c>
      <c r="K155" s="296" t="s">
        <v>469</v>
      </c>
    </row>
    <row r="156" spans="1:11" ht="33">
      <c r="A156" s="496"/>
      <c r="B156" s="53" t="s">
        <v>126</v>
      </c>
      <c r="C156" s="54" t="s">
        <v>467</v>
      </c>
      <c r="D156" s="55"/>
      <c r="E156" s="57" t="s">
        <v>159</v>
      </c>
      <c r="F156" s="57"/>
      <c r="G156" s="57" t="s">
        <v>159</v>
      </c>
      <c r="H156" s="56" t="s">
        <v>63</v>
      </c>
      <c r="I156" s="298" t="s">
        <v>468</v>
      </c>
      <c r="J156" s="56" t="s">
        <v>203</v>
      </c>
      <c r="K156" s="296" t="s">
        <v>469</v>
      </c>
    </row>
    <row r="157" spans="1:11" ht="33">
      <c r="A157" s="496"/>
      <c r="B157" s="53" t="s">
        <v>126</v>
      </c>
      <c r="C157" s="54" t="s">
        <v>382</v>
      </c>
      <c r="D157" s="55"/>
      <c r="E157" s="57" t="s">
        <v>160</v>
      </c>
      <c r="F157" s="57"/>
      <c r="G157" s="57" t="s">
        <v>160</v>
      </c>
      <c r="H157" s="56" t="s">
        <v>63</v>
      </c>
      <c r="I157" s="298" t="s">
        <v>162</v>
      </c>
      <c r="J157" s="56" t="s">
        <v>203</v>
      </c>
      <c r="K157" s="296" t="s">
        <v>375</v>
      </c>
    </row>
    <row r="158" spans="1:11" ht="33">
      <c r="A158" s="496"/>
      <c r="B158" s="53" t="s">
        <v>126</v>
      </c>
      <c r="C158" s="54" t="s">
        <v>383</v>
      </c>
      <c r="D158" s="55"/>
      <c r="E158" s="57" t="s">
        <v>160</v>
      </c>
      <c r="F158" s="57"/>
      <c r="G158" s="57" t="s">
        <v>160</v>
      </c>
      <c r="H158" s="56" t="s">
        <v>63</v>
      </c>
      <c r="I158" s="298" t="s">
        <v>434</v>
      </c>
      <c r="J158" s="56" t="s">
        <v>203</v>
      </c>
      <c r="K158" s="296" t="s">
        <v>375</v>
      </c>
    </row>
    <row r="159" spans="1:11" ht="33">
      <c r="A159" s="496"/>
      <c r="B159" s="53" t="s">
        <v>126</v>
      </c>
      <c r="C159" s="54" t="s">
        <v>384</v>
      </c>
      <c r="D159" s="55"/>
      <c r="E159" s="57" t="s">
        <v>160</v>
      </c>
      <c r="F159" s="57"/>
      <c r="G159" s="57" t="s">
        <v>160</v>
      </c>
      <c r="H159" s="56" t="s">
        <v>63</v>
      </c>
      <c r="I159" s="298" t="s">
        <v>435</v>
      </c>
      <c r="J159" s="56" t="s">
        <v>203</v>
      </c>
      <c r="K159" s="296" t="s">
        <v>375</v>
      </c>
    </row>
    <row r="160" spans="1:11" ht="33">
      <c r="A160" s="496"/>
      <c r="B160" s="53" t="s">
        <v>126</v>
      </c>
      <c r="C160" s="54" t="s">
        <v>385</v>
      </c>
      <c r="D160" s="55"/>
      <c r="E160" s="57" t="s">
        <v>160</v>
      </c>
      <c r="F160" s="57"/>
      <c r="G160" s="57" t="s">
        <v>160</v>
      </c>
      <c r="H160" s="56" t="s">
        <v>63</v>
      </c>
      <c r="I160" s="298" t="s">
        <v>435</v>
      </c>
      <c r="J160" s="56" t="s">
        <v>203</v>
      </c>
      <c r="K160" s="296" t="s">
        <v>375</v>
      </c>
    </row>
    <row r="161" spans="1:11" ht="33">
      <c r="A161" s="496"/>
      <c r="B161" s="53" t="s">
        <v>126</v>
      </c>
      <c r="C161" s="54" t="s">
        <v>436</v>
      </c>
      <c r="D161" s="55"/>
      <c r="E161" s="57" t="s">
        <v>161</v>
      </c>
      <c r="F161" s="57"/>
      <c r="G161" s="57" t="s">
        <v>161</v>
      </c>
      <c r="H161" s="56" t="s">
        <v>63</v>
      </c>
      <c r="I161" s="298" t="s">
        <v>162</v>
      </c>
      <c r="J161" s="56" t="s">
        <v>203</v>
      </c>
      <c r="K161" s="296" t="s">
        <v>376</v>
      </c>
    </row>
    <row r="162" spans="1:11" ht="33">
      <c r="A162" s="496"/>
      <c r="B162" s="53" t="s">
        <v>126</v>
      </c>
      <c r="C162" s="54" t="s">
        <v>437</v>
      </c>
      <c r="D162" s="55"/>
      <c r="E162" s="57" t="s">
        <v>161</v>
      </c>
      <c r="F162" s="57"/>
      <c r="G162" s="57" t="s">
        <v>161</v>
      </c>
      <c r="H162" s="56" t="s">
        <v>63</v>
      </c>
      <c r="I162" s="298" t="s">
        <v>435</v>
      </c>
      <c r="J162" s="56" t="s">
        <v>203</v>
      </c>
      <c r="K162" s="296" t="s">
        <v>376</v>
      </c>
    </row>
    <row r="163" spans="1:11" ht="33">
      <c r="A163" s="496"/>
      <c r="B163" s="53" t="s">
        <v>126</v>
      </c>
      <c r="C163" s="54" t="s">
        <v>438</v>
      </c>
      <c r="D163" s="55"/>
      <c r="E163" s="57" t="s">
        <v>163</v>
      </c>
      <c r="F163" s="57"/>
      <c r="G163" s="57" t="s">
        <v>163</v>
      </c>
      <c r="H163" s="56" t="s">
        <v>63</v>
      </c>
      <c r="I163" s="298" t="s">
        <v>162</v>
      </c>
      <c r="J163" s="56" t="s">
        <v>203</v>
      </c>
      <c r="K163" s="296" t="s">
        <v>376</v>
      </c>
    </row>
    <row r="164" spans="1:11" ht="33">
      <c r="A164" s="496"/>
      <c r="B164" s="53" t="s">
        <v>126</v>
      </c>
      <c r="C164" s="54" t="s">
        <v>439</v>
      </c>
      <c r="D164" s="55"/>
      <c r="E164" s="57" t="s">
        <v>163</v>
      </c>
      <c r="F164" s="57"/>
      <c r="G164" s="57" t="s">
        <v>163</v>
      </c>
      <c r="H164" s="56" t="s">
        <v>63</v>
      </c>
      <c r="I164" s="298" t="s">
        <v>434</v>
      </c>
      <c r="J164" s="56" t="s">
        <v>203</v>
      </c>
      <c r="K164" s="296" t="s">
        <v>376</v>
      </c>
    </row>
    <row r="165" spans="1:11" ht="33">
      <c r="A165" s="496"/>
      <c r="B165" s="53" t="s">
        <v>127</v>
      </c>
      <c r="C165" s="54">
        <v>606</v>
      </c>
      <c r="D165" s="55"/>
      <c r="E165" s="57" t="s">
        <v>164</v>
      </c>
      <c r="F165" s="57"/>
      <c r="G165" s="57" t="s">
        <v>164</v>
      </c>
      <c r="H165" s="56" t="s">
        <v>63</v>
      </c>
      <c r="I165" s="53" t="s">
        <v>64</v>
      </c>
      <c r="J165" s="56" t="s">
        <v>373</v>
      </c>
      <c r="K165" s="296" t="s">
        <v>374</v>
      </c>
    </row>
    <row r="166" spans="1:11" ht="33.75" thickBot="1">
      <c r="A166" s="496"/>
      <c r="B166" s="58" t="s">
        <v>127</v>
      </c>
      <c r="C166" s="59">
        <v>609</v>
      </c>
      <c r="D166" s="60"/>
      <c r="E166" s="61" t="s">
        <v>165</v>
      </c>
      <c r="F166" s="61"/>
      <c r="G166" s="61" t="s">
        <v>165</v>
      </c>
      <c r="H166" s="62" t="s">
        <v>63</v>
      </c>
      <c r="I166" s="58" t="s">
        <v>64</v>
      </c>
      <c r="J166" s="62" t="s">
        <v>373</v>
      </c>
      <c r="K166" s="296" t="s">
        <v>374</v>
      </c>
    </row>
    <row r="167" spans="1:11" ht="33">
      <c r="A167" s="496"/>
      <c r="B167" s="49" t="s">
        <v>126</v>
      </c>
      <c r="C167" s="50">
        <v>4</v>
      </c>
      <c r="D167" s="51"/>
      <c r="E167" s="63" t="s">
        <v>166</v>
      </c>
      <c r="F167" s="63"/>
      <c r="G167" s="63" t="s">
        <v>166</v>
      </c>
      <c r="H167" s="52" t="s">
        <v>9</v>
      </c>
      <c r="I167" s="295" t="s">
        <v>167</v>
      </c>
      <c r="J167" s="52" t="s">
        <v>373</v>
      </c>
      <c r="K167" s="299"/>
    </row>
    <row r="168" spans="1:11" ht="33">
      <c r="A168" s="496"/>
      <c r="B168" s="53" t="s">
        <v>126</v>
      </c>
      <c r="C168" s="54">
        <v>5</v>
      </c>
      <c r="D168" s="55"/>
      <c r="E168" s="57" t="s">
        <v>168</v>
      </c>
      <c r="F168" s="57"/>
      <c r="G168" s="57" t="s">
        <v>168</v>
      </c>
      <c r="H168" s="56" t="s">
        <v>9</v>
      </c>
      <c r="I168" s="292" t="s">
        <v>167</v>
      </c>
      <c r="J168" s="56" t="s">
        <v>373</v>
      </c>
      <c r="K168" s="296"/>
    </row>
    <row r="169" spans="1:11" ht="33.75" thickBot="1">
      <c r="A169" s="497"/>
      <c r="B169" s="58" t="s">
        <v>127</v>
      </c>
      <c r="C169" s="59">
        <v>602</v>
      </c>
      <c r="D169" s="60"/>
      <c r="E169" s="61" t="s">
        <v>377</v>
      </c>
      <c r="F169" s="61"/>
      <c r="G169" s="61" t="s">
        <v>377</v>
      </c>
      <c r="H169" s="62" t="s">
        <v>11</v>
      </c>
      <c r="I169" s="66" t="s">
        <v>256</v>
      </c>
      <c r="J169" s="62" t="s">
        <v>373</v>
      </c>
      <c r="K169" s="300"/>
    </row>
    <row r="171" ht="19.5" customHeight="1">
      <c r="A171" s="338" t="s">
        <v>440</v>
      </c>
    </row>
  </sheetData>
  <sheetProtection/>
  <mergeCells count="10">
    <mergeCell ref="A2:K2"/>
    <mergeCell ref="A5:A40"/>
    <mergeCell ref="A141:A150"/>
    <mergeCell ref="A151:A169"/>
    <mergeCell ref="A41:A55"/>
    <mergeCell ref="A56:A73"/>
    <mergeCell ref="A74:A93"/>
    <mergeCell ref="A94:A116"/>
    <mergeCell ref="A117:A127"/>
    <mergeCell ref="A128:A1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53"/>
  <sheetViews>
    <sheetView showGridLines="0" zoomScalePageLayoutView="0" workbookViewId="0" topLeftCell="A1">
      <pane xSplit="3" ySplit="4" topLeftCell="D33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4" width="14.421875" style="1" customWidth="1"/>
    <col min="5" max="5" width="14.28125" style="1" bestFit="1" customWidth="1"/>
    <col min="6" max="6" width="11.57421875" style="1" customWidth="1"/>
    <col min="7" max="7" width="13.140625" style="1" customWidth="1"/>
    <col min="8" max="8" width="12.421875" style="1" customWidth="1"/>
    <col min="9" max="9" width="11.140625" style="1" customWidth="1"/>
    <col min="10" max="10" width="10.28125" style="1" customWidth="1"/>
    <col min="11" max="11" width="10.8515625" style="1" customWidth="1"/>
    <col min="12" max="12" width="14.57421875" style="1" customWidth="1"/>
    <col min="13" max="13" width="14.28125" style="1" bestFit="1" customWidth="1"/>
    <col min="14" max="14" width="13.140625" style="1" customWidth="1"/>
    <col min="15" max="15" width="11.57421875" style="1" customWidth="1"/>
    <col min="16" max="16" width="12.421875" style="1" customWidth="1"/>
    <col min="17" max="17" width="11.57421875" style="1" customWidth="1"/>
    <col min="18" max="19" width="10.8515625" style="1" customWidth="1"/>
    <col min="20" max="20" width="10.421875" style="1" bestFit="1" customWidth="1"/>
    <col min="21" max="21" width="6.57421875" style="1" bestFit="1" customWidth="1"/>
    <col min="22" max="23" width="4.7109375" style="1" bestFit="1" customWidth="1"/>
    <col min="24" max="16384" width="9.00390625" style="1" customWidth="1"/>
  </cols>
  <sheetData>
    <row r="3" ht="49.5" customHeight="1" thickBot="1"/>
    <row r="4" spans="1:23" ht="18.75" customHeight="1">
      <c r="A4" s="2"/>
      <c r="B4" s="436" t="s">
        <v>94</v>
      </c>
      <c r="C4" s="437"/>
      <c r="D4" s="438" t="s">
        <v>4</v>
      </c>
      <c r="E4" s="439"/>
      <c r="F4" s="439"/>
      <c r="G4" s="439"/>
      <c r="H4" s="438" t="s">
        <v>0</v>
      </c>
      <c r="I4" s="439"/>
      <c r="J4" s="439"/>
      <c r="K4" s="439"/>
      <c r="L4" s="438" t="s">
        <v>1</v>
      </c>
      <c r="M4" s="439"/>
      <c r="N4" s="439"/>
      <c r="O4" s="439"/>
      <c r="P4" s="438" t="s">
        <v>2</v>
      </c>
      <c r="Q4" s="439"/>
      <c r="R4" s="439"/>
      <c r="S4" s="469"/>
      <c r="T4" s="441" t="s">
        <v>3</v>
      </c>
      <c r="U4" s="439"/>
      <c r="V4" s="439"/>
      <c r="W4" s="470"/>
    </row>
    <row r="5" spans="2:23" s="67" customFormat="1" ht="13.5">
      <c r="B5" s="421" t="s">
        <v>72</v>
      </c>
      <c r="C5" s="79" t="s">
        <v>81</v>
      </c>
      <c r="D5" s="80">
        <v>11608</v>
      </c>
      <c r="E5" s="81">
        <v>11422</v>
      </c>
      <c r="F5" s="82">
        <v>11624</v>
      </c>
      <c r="G5" s="82">
        <v>15654</v>
      </c>
      <c r="H5" s="80">
        <v>11698</v>
      </c>
      <c r="I5" s="82">
        <v>11418</v>
      </c>
      <c r="J5" s="82">
        <v>11412</v>
      </c>
      <c r="K5" s="81">
        <v>11421</v>
      </c>
      <c r="L5" s="80">
        <v>11608</v>
      </c>
      <c r="M5" s="82">
        <v>11422</v>
      </c>
      <c r="N5" s="82">
        <v>11624</v>
      </c>
      <c r="O5" s="83">
        <v>15654</v>
      </c>
      <c r="P5" s="80">
        <v>11698</v>
      </c>
      <c r="Q5" s="82">
        <v>11418</v>
      </c>
      <c r="R5" s="82">
        <v>11412</v>
      </c>
      <c r="S5" s="83">
        <v>11421</v>
      </c>
      <c r="T5" s="82"/>
      <c r="U5" s="81"/>
      <c r="V5" s="123"/>
      <c r="W5" s="124"/>
    </row>
    <row r="6" spans="2:23" ht="13.5">
      <c r="B6" s="422"/>
      <c r="C6" s="109" t="s">
        <v>84</v>
      </c>
      <c r="D6" s="110" t="e">
        <f>VLOOKUP(D5,개설!$C$4:$I$169,7,FALSE)</f>
        <v>#N/A</v>
      </c>
      <c r="E6" s="111" t="e">
        <f>VLOOKUP(E5,개설!$C$4:$I$169,7,FALSE)</f>
        <v>#N/A</v>
      </c>
      <c r="F6" s="112" t="e">
        <f>VLOOKUP(F5,개설!$C$4:$I$169,7,FALSE)</f>
        <v>#N/A</v>
      </c>
      <c r="G6" s="112" t="e">
        <f>VLOOKUP(G5,개설!$C$4:$I$169,7,FALSE)</f>
        <v>#N/A</v>
      </c>
      <c r="H6" s="110" t="e">
        <f>VLOOKUP(H5,개설!$C$4:$I$169,7,FALSE)</f>
        <v>#N/A</v>
      </c>
      <c r="I6" s="112" t="e">
        <f>VLOOKUP(I5,개설!$C$4:$I$169,7,FALSE)</f>
        <v>#N/A</v>
      </c>
      <c r="J6" s="112" t="e">
        <f>VLOOKUP(J5,개설!$C$4:$I$169,7,FALSE)</f>
        <v>#N/A</v>
      </c>
      <c r="K6" s="111" t="e">
        <f>VLOOKUP(K5,개설!$C$4:$I$169,7,FALSE)</f>
        <v>#N/A</v>
      </c>
      <c r="L6" s="110" t="e">
        <f>VLOOKUP(L5,개설!$C$4:$I$169,7,FALSE)</f>
        <v>#N/A</v>
      </c>
      <c r="M6" s="112" t="e">
        <f>VLOOKUP(M5,개설!$C$4:$I$169,7,FALSE)</f>
        <v>#N/A</v>
      </c>
      <c r="N6" s="112" t="e">
        <f>VLOOKUP(N5,개설!$C$4:$I$169,7,FALSE)</f>
        <v>#N/A</v>
      </c>
      <c r="O6" s="113" t="e">
        <f>VLOOKUP(O5,개설!$C$4:$I$169,7,FALSE)</f>
        <v>#N/A</v>
      </c>
      <c r="P6" s="110" t="e">
        <f>VLOOKUP(P5,개설!$C$4:$I$169,7,FALSE)</f>
        <v>#N/A</v>
      </c>
      <c r="Q6" s="112" t="e">
        <f>VLOOKUP(Q5,개설!$C$4:$I$169,7,FALSE)</f>
        <v>#N/A</v>
      </c>
      <c r="R6" s="112" t="e">
        <f>VLOOKUP(R5,개설!$C$4:$I$169,7,FALSE)</f>
        <v>#N/A</v>
      </c>
      <c r="S6" s="113" t="e">
        <f>VLOOKUP(S5,개설!$C$4:$I$169,7,FALSE)</f>
        <v>#N/A</v>
      </c>
      <c r="T6" s="112" t="e">
        <f>VLOOKUP(T5,개설!$C$4:$I$169,7,FALSE)</f>
        <v>#N/A</v>
      </c>
      <c r="U6" s="111" t="e">
        <f>VLOOKUP(U5,개설!$C$4:$I$169,7,FALSE)</f>
        <v>#N/A</v>
      </c>
      <c r="V6" s="111" t="e">
        <f>VLOOKUP(V5,개설!$C$4:$I$169,7,FALSE)</f>
        <v>#N/A</v>
      </c>
      <c r="W6" s="127" t="e">
        <f>VLOOKUP(W5,개설!$C$4:$I$169,7,FALSE)</f>
        <v>#N/A</v>
      </c>
    </row>
    <row r="7" spans="2:23" ht="13.5">
      <c r="B7" s="422"/>
      <c r="C7" s="115" t="s">
        <v>85</v>
      </c>
      <c r="D7" s="110" t="e">
        <f>VLOOKUP(D5,개설!$C$4:$I$169,5,FALSE)</f>
        <v>#N/A</v>
      </c>
      <c r="E7" s="116" t="e">
        <f>VLOOKUP(E5,개설!$C$4:$I$169,5,FALSE)</f>
        <v>#N/A</v>
      </c>
      <c r="F7" s="117" t="e">
        <f>VLOOKUP(F5,개설!$C$4:$I$169,5,FALSE)</f>
        <v>#N/A</v>
      </c>
      <c r="G7" s="117" t="e">
        <f>VLOOKUP(G5,개설!$C$4:$I$169,5,FALSE)</f>
        <v>#N/A</v>
      </c>
      <c r="H7" s="119" t="e">
        <f>VLOOKUP(H5,개설!$C$4:$I$169,5,FALSE)</f>
        <v>#N/A</v>
      </c>
      <c r="I7" s="117" t="e">
        <f>VLOOKUP(I5,개설!$C$4:$I$169,5,FALSE)</f>
        <v>#N/A</v>
      </c>
      <c r="J7" s="117" t="e">
        <f>VLOOKUP(J5,개설!$C$4:$I$169,5,FALSE)</f>
        <v>#N/A</v>
      </c>
      <c r="K7" s="116" t="e">
        <f>VLOOKUP(K5,개설!$C$4:$I$169,5,FALSE)</f>
        <v>#N/A</v>
      </c>
      <c r="L7" s="119" t="e">
        <f>VLOOKUP(L5,개설!$C$4:$I$169,5,FALSE)</f>
        <v>#N/A</v>
      </c>
      <c r="M7" s="117" t="e">
        <f>VLOOKUP(M5,개설!$C$4:$I$169,5,FALSE)</f>
        <v>#N/A</v>
      </c>
      <c r="N7" s="117" t="e">
        <f>VLOOKUP(N5,개설!$C$4:$I$169,5,FALSE)</f>
        <v>#N/A</v>
      </c>
      <c r="O7" s="118" t="e">
        <f>VLOOKUP(O5,개설!$C$4:$I$169,5,FALSE)</f>
        <v>#N/A</v>
      </c>
      <c r="P7" s="119" t="e">
        <f>VLOOKUP(P5,개설!$C$4:$I$169,5,FALSE)</f>
        <v>#N/A</v>
      </c>
      <c r="Q7" s="117" t="e">
        <f>VLOOKUP(Q5,개설!$C$4:$I$169,5,FALSE)</f>
        <v>#N/A</v>
      </c>
      <c r="R7" s="117" t="e">
        <f>VLOOKUP(R5,개설!$C$4:$I$169,5,FALSE)</f>
        <v>#N/A</v>
      </c>
      <c r="S7" s="118" t="e">
        <f>VLOOKUP(S5,개설!$C$4:$I$169,5,FALSE)</f>
        <v>#N/A</v>
      </c>
      <c r="T7" s="117" t="e">
        <f>VLOOKUP(T5,개설!$C$4:$I$169,5,FALSE)</f>
        <v>#N/A</v>
      </c>
      <c r="U7" s="116" t="e">
        <f>VLOOKUP(U5,개설!$C$4:$I$169,5,FALSE)</f>
        <v>#N/A</v>
      </c>
      <c r="V7" s="116" t="e">
        <f>VLOOKUP(V5,개설!$C$4:$I$169,5,FALSE)</f>
        <v>#N/A</v>
      </c>
      <c r="W7" s="130" t="e">
        <f>VLOOKUP(W5,개설!$C$4:$I$169,5,FALSE)</f>
        <v>#N/A</v>
      </c>
    </row>
    <row r="8" spans="2:23" s="25" customFormat="1" ht="13.5">
      <c r="B8" s="422"/>
      <c r="C8" s="97" t="s">
        <v>83</v>
      </c>
      <c r="D8" s="98" t="s">
        <v>67</v>
      </c>
      <c r="E8" s="99" t="s">
        <v>6</v>
      </c>
      <c r="F8" s="100" t="s">
        <v>69</v>
      </c>
      <c r="G8" s="100" t="s">
        <v>7</v>
      </c>
      <c r="H8" s="98" t="s">
        <v>67</v>
      </c>
      <c r="I8" s="100" t="s">
        <v>6</v>
      </c>
      <c r="J8" s="100" t="s">
        <v>71</v>
      </c>
      <c r="K8" s="99" t="s">
        <v>69</v>
      </c>
      <c r="L8" s="98" t="s">
        <v>67</v>
      </c>
      <c r="M8" s="100" t="s">
        <v>6</v>
      </c>
      <c r="N8" s="100" t="s">
        <v>69</v>
      </c>
      <c r="O8" s="101" t="s">
        <v>7</v>
      </c>
      <c r="P8" s="98" t="s">
        <v>67</v>
      </c>
      <c r="Q8" s="100" t="s">
        <v>6</v>
      </c>
      <c r="R8" s="100" t="s">
        <v>71</v>
      </c>
      <c r="S8" s="101" t="s">
        <v>69</v>
      </c>
      <c r="T8" s="100"/>
      <c r="U8" s="99"/>
      <c r="V8" s="132"/>
      <c r="W8" s="133"/>
    </row>
    <row r="9" spans="2:23" s="67" customFormat="1" ht="13.5">
      <c r="B9" s="422"/>
      <c r="C9" s="79" t="s">
        <v>81</v>
      </c>
      <c r="D9" s="80">
        <v>15630</v>
      </c>
      <c r="E9" s="121">
        <v>15676</v>
      </c>
      <c r="F9" s="81">
        <v>15420</v>
      </c>
      <c r="G9" s="82"/>
      <c r="H9" s="80">
        <v>15658</v>
      </c>
      <c r="I9" s="82">
        <v>15600</v>
      </c>
      <c r="J9" s="82"/>
      <c r="K9" s="81"/>
      <c r="L9" s="80">
        <v>15630</v>
      </c>
      <c r="M9" s="82">
        <v>15676</v>
      </c>
      <c r="N9" s="82">
        <v>15420</v>
      </c>
      <c r="O9" s="83"/>
      <c r="P9" s="80">
        <v>15658</v>
      </c>
      <c r="Q9" s="82">
        <v>15600</v>
      </c>
      <c r="R9" s="82"/>
      <c r="S9" s="83"/>
      <c r="T9" s="82"/>
      <c r="U9" s="81"/>
      <c r="V9" s="123"/>
      <c r="W9" s="124"/>
    </row>
    <row r="10" spans="2:23" ht="13.5">
      <c r="B10" s="422"/>
      <c r="C10" s="109" t="s">
        <v>84</v>
      </c>
      <c r="D10" s="110" t="e">
        <f>VLOOKUP(D9,개설!$C$4:$I$169,7,FALSE)</f>
        <v>#N/A</v>
      </c>
      <c r="E10" s="111" t="e">
        <f>VLOOKUP(E9,개설!$C$4:$I$169,7,FALSE)</f>
        <v>#N/A</v>
      </c>
      <c r="F10" s="112" t="e">
        <f>VLOOKUP(F9,개설!$C$4:$I$169,7,FALSE)</f>
        <v>#N/A</v>
      </c>
      <c r="G10" s="112" t="e">
        <f>VLOOKUP(G9,개설!$C$4:$I$169,7,FALSE)</f>
        <v>#N/A</v>
      </c>
      <c r="H10" s="110" t="e">
        <f>VLOOKUP(H9,개설!$C$4:$I$169,7,FALSE)</f>
        <v>#N/A</v>
      </c>
      <c r="I10" s="112" t="e">
        <f>VLOOKUP(I9,개설!$C$4:$I$169,7,FALSE)</f>
        <v>#N/A</v>
      </c>
      <c r="J10" s="112" t="e">
        <f>VLOOKUP(J9,개설!$C$4:$I$169,7,FALSE)</f>
        <v>#N/A</v>
      </c>
      <c r="K10" s="111" t="e">
        <f>VLOOKUP(K9,개설!$C$4:$I$169,7,FALSE)</f>
        <v>#N/A</v>
      </c>
      <c r="L10" s="110" t="e">
        <f>VLOOKUP(L9,개설!$C$4:$I$169,7,FALSE)</f>
        <v>#N/A</v>
      </c>
      <c r="M10" s="112" t="e">
        <f>VLOOKUP(M9,개설!$C$4:$I$169,7,FALSE)</f>
        <v>#N/A</v>
      </c>
      <c r="N10" s="112" t="e">
        <f>VLOOKUP(N9,개설!$C$4:$I$169,7,FALSE)</f>
        <v>#N/A</v>
      </c>
      <c r="O10" s="113" t="e">
        <f>VLOOKUP(O9,개설!$C$4:$I$169,7,FALSE)</f>
        <v>#N/A</v>
      </c>
      <c r="P10" s="110" t="e">
        <f>VLOOKUP(P9,개설!$C$4:$I$169,7,FALSE)</f>
        <v>#N/A</v>
      </c>
      <c r="Q10" s="112" t="e">
        <f>VLOOKUP(Q9,개설!$C$4:$I$169,7,FALSE)</f>
        <v>#N/A</v>
      </c>
      <c r="R10" s="112" t="e">
        <f>VLOOKUP(R9,개설!$C$4:$I$169,7,FALSE)</f>
        <v>#N/A</v>
      </c>
      <c r="S10" s="113" t="e">
        <f>VLOOKUP(S9,개설!$C$4:$I$169,7,FALSE)</f>
        <v>#N/A</v>
      </c>
      <c r="T10" s="112" t="e">
        <f>VLOOKUP(T9,개설!$C$4:$I$169,7,FALSE)</f>
        <v>#N/A</v>
      </c>
      <c r="U10" s="111" t="e">
        <f>VLOOKUP(U9,개설!$C$4:$I$169,7,FALSE)</f>
        <v>#N/A</v>
      </c>
      <c r="V10" s="111" t="e">
        <f>VLOOKUP(V9,개설!$C$4:$I$169,7,FALSE)</f>
        <v>#N/A</v>
      </c>
      <c r="W10" s="127" t="e">
        <f>VLOOKUP(W9,개설!$C$4:$I$169,7,FALSE)</f>
        <v>#N/A</v>
      </c>
    </row>
    <row r="11" spans="2:23" ht="13.5">
      <c r="B11" s="422"/>
      <c r="C11" s="115" t="s">
        <v>85</v>
      </c>
      <c r="D11" s="110" t="e">
        <f>VLOOKUP(D9,개설!$C$4:$I$169,5,FALSE)</f>
        <v>#N/A</v>
      </c>
      <c r="E11" s="116" t="e">
        <f>VLOOKUP(E9,개설!$C$4:$I$169,5,FALSE)</f>
        <v>#N/A</v>
      </c>
      <c r="F11" s="117" t="e">
        <f>VLOOKUP(F9,개설!$C$4:$I$169,5,FALSE)</f>
        <v>#N/A</v>
      </c>
      <c r="G11" s="117" t="e">
        <f>VLOOKUP(G9,개설!$C$4:$I$169,5,FALSE)</f>
        <v>#N/A</v>
      </c>
      <c r="H11" s="119" t="e">
        <f>VLOOKUP(H9,개설!$C$4:$I$169,5,FALSE)</f>
        <v>#N/A</v>
      </c>
      <c r="I11" s="117" t="e">
        <f>VLOOKUP(I9,개설!$C$4:$I$169,5,FALSE)</f>
        <v>#N/A</v>
      </c>
      <c r="J11" s="117" t="e">
        <f>VLOOKUP(J9,개설!$C$4:$I$169,5,FALSE)</f>
        <v>#N/A</v>
      </c>
      <c r="K11" s="116" t="e">
        <f>VLOOKUP(K9,개설!$C$4:$I$169,5,FALSE)</f>
        <v>#N/A</v>
      </c>
      <c r="L11" s="119" t="e">
        <f>VLOOKUP(L9,개설!$C$4:$I$169,5,FALSE)</f>
        <v>#N/A</v>
      </c>
      <c r="M11" s="117" t="e">
        <f>VLOOKUP(M9,개설!$C$4:$I$169,5,FALSE)</f>
        <v>#N/A</v>
      </c>
      <c r="N11" s="117" t="e">
        <f>VLOOKUP(N9,개설!$C$4:$I$169,5,FALSE)</f>
        <v>#N/A</v>
      </c>
      <c r="O11" s="118" t="e">
        <f>VLOOKUP(O9,개설!$C$4:$I$169,5,FALSE)</f>
        <v>#N/A</v>
      </c>
      <c r="P11" s="119" t="e">
        <f>VLOOKUP(P9,개설!$C$4:$I$169,5,FALSE)</f>
        <v>#N/A</v>
      </c>
      <c r="Q11" s="117" t="e">
        <f>VLOOKUP(Q9,개설!$C$4:$I$169,5,FALSE)</f>
        <v>#N/A</v>
      </c>
      <c r="R11" s="117" t="e">
        <f>VLOOKUP(R9,개설!$C$4:$I$169,5,FALSE)</f>
        <v>#N/A</v>
      </c>
      <c r="S11" s="118" t="e">
        <f>VLOOKUP(S9,개설!$C$4:$I$169,5,FALSE)</f>
        <v>#N/A</v>
      </c>
      <c r="T11" s="117" t="e">
        <f>VLOOKUP(T9,개설!$C$4:$I$169,5,FALSE)</f>
        <v>#N/A</v>
      </c>
      <c r="U11" s="116" t="e">
        <f>VLOOKUP(U9,개설!$C$4:$I$169,5,FALSE)</f>
        <v>#N/A</v>
      </c>
      <c r="V11" s="116" t="e">
        <f>VLOOKUP(V9,개설!$C$4:$I$169,5,FALSE)</f>
        <v>#N/A</v>
      </c>
      <c r="W11" s="130" t="e">
        <f>VLOOKUP(W9,개설!$C$4:$I$169,5,FALSE)</f>
        <v>#N/A</v>
      </c>
    </row>
    <row r="12" spans="2:23" s="25" customFormat="1" ht="13.5">
      <c r="B12" s="423"/>
      <c r="C12" s="97" t="s">
        <v>83</v>
      </c>
      <c r="D12" s="98" t="s">
        <v>170</v>
      </c>
      <c r="E12" s="99" t="s">
        <v>171</v>
      </c>
      <c r="F12" s="100" t="s">
        <v>172</v>
      </c>
      <c r="G12" s="100"/>
      <c r="H12" s="98" t="s">
        <v>169</v>
      </c>
      <c r="I12" s="100" t="s">
        <v>171</v>
      </c>
      <c r="J12" s="100"/>
      <c r="K12" s="99"/>
      <c r="L12" s="98" t="s">
        <v>170</v>
      </c>
      <c r="M12" s="100" t="s">
        <v>171</v>
      </c>
      <c r="N12" s="100" t="s">
        <v>172</v>
      </c>
      <c r="O12" s="101"/>
      <c r="P12" s="98" t="s">
        <v>169</v>
      </c>
      <c r="Q12" s="100" t="s">
        <v>171</v>
      </c>
      <c r="R12" s="100"/>
      <c r="S12" s="101"/>
      <c r="T12" s="100"/>
      <c r="U12" s="99"/>
      <c r="V12" s="132"/>
      <c r="W12" s="133"/>
    </row>
    <row r="13" spans="2:23" s="67" customFormat="1" ht="13.5">
      <c r="B13" s="448" t="s">
        <v>73</v>
      </c>
      <c r="C13" s="68" t="s">
        <v>81</v>
      </c>
      <c r="D13" s="69">
        <v>11670</v>
      </c>
      <c r="E13" s="70">
        <v>11635</v>
      </c>
      <c r="F13" s="71">
        <v>11603</v>
      </c>
      <c r="G13" s="71">
        <v>11654</v>
      </c>
      <c r="H13" s="69">
        <v>11627</v>
      </c>
      <c r="I13" s="71">
        <v>11690</v>
      </c>
      <c r="J13" s="71">
        <v>11659</v>
      </c>
      <c r="K13" s="70">
        <v>11618</v>
      </c>
      <c r="L13" s="69">
        <v>11670</v>
      </c>
      <c r="M13" s="71">
        <v>11635</v>
      </c>
      <c r="N13" s="71">
        <v>11603</v>
      </c>
      <c r="O13" s="73">
        <v>11654</v>
      </c>
      <c r="P13" s="69">
        <v>11627</v>
      </c>
      <c r="Q13" s="71">
        <v>11690</v>
      </c>
      <c r="R13" s="71">
        <v>11659</v>
      </c>
      <c r="S13" s="73">
        <v>11618</v>
      </c>
      <c r="T13" s="71"/>
      <c r="U13" s="70"/>
      <c r="V13" s="75"/>
      <c r="W13" s="76"/>
    </row>
    <row r="14" spans="2:23" s="3" customFormat="1" ht="13.5">
      <c r="B14" s="449"/>
      <c r="C14" s="33" t="s">
        <v>66</v>
      </c>
      <c r="D14" s="5" t="e">
        <f>VLOOKUP(D13,개설!$C$4:$I$169,7,FALSE)</f>
        <v>#N/A</v>
      </c>
      <c r="E14" s="6" t="e">
        <f>VLOOKUP(E13,개설!$C$4:$I$169,7,FALSE)</f>
        <v>#N/A</v>
      </c>
      <c r="F14" s="7" t="e">
        <f>VLOOKUP(F13,개설!$C$4:$I$169,7,FALSE)</f>
        <v>#N/A</v>
      </c>
      <c r="G14" s="7" t="e">
        <f>VLOOKUP(G13,개설!$C$4:$I$169,7,FALSE)</f>
        <v>#N/A</v>
      </c>
      <c r="H14" s="5" t="e">
        <f>VLOOKUP(H13,개설!$C$4:$I$169,7,FALSE)</f>
        <v>#N/A</v>
      </c>
      <c r="I14" s="7" t="e">
        <f>VLOOKUP(I13,개설!$C$4:$I$169,7,FALSE)</f>
        <v>#N/A</v>
      </c>
      <c r="J14" s="7" t="e">
        <f>VLOOKUP(J13,개설!$C$4:$I$169,7,FALSE)</f>
        <v>#N/A</v>
      </c>
      <c r="K14" s="6" t="e">
        <f>VLOOKUP(K13,개설!$C$4:$I$169,7,FALSE)</f>
        <v>#N/A</v>
      </c>
      <c r="L14" s="5" t="e">
        <f>VLOOKUP(L13,개설!$C$4:$I$169,7,FALSE)</f>
        <v>#N/A</v>
      </c>
      <c r="M14" s="7" t="e">
        <f>VLOOKUP(M13,개설!$C$4:$I$169,7,FALSE)</f>
        <v>#N/A</v>
      </c>
      <c r="N14" s="7" t="e">
        <f>VLOOKUP(N13,개설!$C$4:$I$169,7,FALSE)</f>
        <v>#N/A</v>
      </c>
      <c r="O14" s="9" t="e">
        <f>VLOOKUP(O13,개설!$C$4:$I$169,7,FALSE)</f>
        <v>#N/A</v>
      </c>
      <c r="P14" s="5" t="e">
        <f>VLOOKUP(P13,개설!$C$4:$I$169,7,FALSE)</f>
        <v>#N/A</v>
      </c>
      <c r="Q14" s="7" t="e">
        <f>VLOOKUP(Q13,개설!$C$4:$I$169,7,FALSE)</f>
        <v>#N/A</v>
      </c>
      <c r="R14" s="7" t="e">
        <f>VLOOKUP(R13,개설!$C$4:$I$169,7,FALSE)</f>
        <v>#N/A</v>
      </c>
      <c r="S14" s="9" t="e">
        <f>VLOOKUP(S13,개설!$C$4:$I$169,7,FALSE)</f>
        <v>#N/A</v>
      </c>
      <c r="T14" s="7" t="e">
        <f>VLOOKUP(T13,개설!$C$4:$I$169,7,FALSE)</f>
        <v>#N/A</v>
      </c>
      <c r="U14" s="6" t="e">
        <f>VLOOKUP(U13,개설!$C$4:$I$169,7,FALSE)</f>
        <v>#N/A</v>
      </c>
      <c r="V14" s="6" t="e">
        <f>VLOOKUP(V13,개설!$C$4:$I$169,7,FALSE)</f>
        <v>#N/A</v>
      </c>
      <c r="W14" s="36" t="e">
        <f>VLOOKUP(W13,개설!$C$4:$I$169,7,FALSE)</f>
        <v>#N/A</v>
      </c>
    </row>
    <row r="15" spans="2:23" s="3" customFormat="1" ht="13.5">
      <c r="B15" s="449"/>
      <c r="C15" s="34" t="s">
        <v>8</v>
      </c>
      <c r="D15" s="12" t="e">
        <f>VLOOKUP(D13,개설!$C$4:$I$169,5,FALSE)</f>
        <v>#N/A</v>
      </c>
      <c r="E15" s="13" t="e">
        <f>VLOOKUP(E13,개설!$C$4:$I$169,5,FALSE)</f>
        <v>#N/A</v>
      </c>
      <c r="F15" s="14" t="e">
        <f>VLOOKUP(F13,개설!$C$4:$I$169,5,FALSE)</f>
        <v>#N/A</v>
      </c>
      <c r="G15" s="14" t="e">
        <f>VLOOKUP(G13,개설!$C$4:$I$169,5,FALSE)</f>
        <v>#N/A</v>
      </c>
      <c r="H15" s="12" t="e">
        <f>VLOOKUP(H13,개설!$C$4:$I$169,5,FALSE)</f>
        <v>#N/A</v>
      </c>
      <c r="I15" s="14" t="e">
        <f>VLOOKUP(I13,개설!$C$4:$I$169,5,FALSE)</f>
        <v>#N/A</v>
      </c>
      <c r="J15" s="14" t="e">
        <f>VLOOKUP(J13,개설!$C$4:$I$169,5,FALSE)</f>
        <v>#N/A</v>
      </c>
      <c r="K15" s="13" t="e">
        <f>VLOOKUP(K13,개설!$C$4:$I$169,5,FALSE)</f>
        <v>#N/A</v>
      </c>
      <c r="L15" s="12" t="e">
        <f>VLOOKUP(L13,개설!$C$4:$I$169,5,FALSE)</f>
        <v>#N/A</v>
      </c>
      <c r="M15" s="14" t="e">
        <f>VLOOKUP(M13,개설!$C$4:$I$169,5,FALSE)</f>
        <v>#N/A</v>
      </c>
      <c r="N15" s="14" t="e">
        <f>VLOOKUP(N13,개설!$C$4:$I$169,5,FALSE)</f>
        <v>#N/A</v>
      </c>
      <c r="O15" s="16" t="e">
        <f>VLOOKUP(O13,개설!$C$4:$I$169,5,FALSE)</f>
        <v>#N/A</v>
      </c>
      <c r="P15" s="12" t="e">
        <f>VLOOKUP(P13,개설!$C$4:$I$169,5,FALSE)</f>
        <v>#N/A</v>
      </c>
      <c r="Q15" s="14" t="e">
        <f>VLOOKUP(Q13,개설!$C$4:$I$169,5,FALSE)</f>
        <v>#N/A</v>
      </c>
      <c r="R15" s="14" t="e">
        <f>VLOOKUP(R13,개설!$C$4:$I$169,5,FALSE)</f>
        <v>#N/A</v>
      </c>
      <c r="S15" s="16" t="e">
        <f>VLOOKUP(S13,개설!$C$4:$I$169,5,FALSE)</f>
        <v>#N/A</v>
      </c>
      <c r="T15" s="14" t="e">
        <f>VLOOKUP(T13,개설!$C$4:$I$169,5,FALSE)</f>
        <v>#N/A</v>
      </c>
      <c r="U15" s="13" t="e">
        <f>VLOOKUP(U13,개설!$C$4:$I$169,5,FALSE)</f>
        <v>#N/A</v>
      </c>
      <c r="V15" s="13" t="e">
        <f>VLOOKUP(V13,개설!$C$4:$I$169,5,FALSE)</f>
        <v>#N/A</v>
      </c>
      <c r="W15" s="37" t="e">
        <f>VLOOKUP(W13,개설!$C$4:$I$169,5,FALSE)</f>
        <v>#N/A</v>
      </c>
    </row>
    <row r="16" spans="2:23" s="25" customFormat="1" ht="13.5">
      <c r="B16" s="449"/>
      <c r="C16" s="26" t="s">
        <v>83</v>
      </c>
      <c r="D16" s="27" t="s">
        <v>68</v>
      </c>
      <c r="E16" s="28" t="s">
        <v>6</v>
      </c>
      <c r="F16" s="29" t="s">
        <v>67</v>
      </c>
      <c r="G16" s="29" t="s">
        <v>69</v>
      </c>
      <c r="H16" s="27" t="s">
        <v>173</v>
      </c>
      <c r="I16" s="29" t="s">
        <v>174</v>
      </c>
      <c r="J16" s="29" t="s">
        <v>175</v>
      </c>
      <c r="K16" s="28" t="s">
        <v>176</v>
      </c>
      <c r="L16" s="27" t="s">
        <v>68</v>
      </c>
      <c r="M16" s="29" t="s">
        <v>6</v>
      </c>
      <c r="N16" s="29" t="s">
        <v>175</v>
      </c>
      <c r="O16" s="31" t="s">
        <v>174</v>
      </c>
      <c r="P16" s="27" t="s">
        <v>6</v>
      </c>
      <c r="Q16" s="29" t="s">
        <v>69</v>
      </c>
      <c r="R16" s="29" t="s">
        <v>67</v>
      </c>
      <c r="S16" s="31" t="s">
        <v>68</v>
      </c>
      <c r="T16" s="29"/>
      <c r="U16" s="28"/>
      <c r="V16" s="38"/>
      <c r="W16" s="35"/>
    </row>
    <row r="17" spans="2:23" s="67" customFormat="1" ht="13.5">
      <c r="B17" s="449"/>
      <c r="C17" s="68" t="s">
        <v>81</v>
      </c>
      <c r="D17" s="69">
        <v>15422</v>
      </c>
      <c r="E17" s="70">
        <v>15614</v>
      </c>
      <c r="F17" s="71"/>
      <c r="G17" s="71"/>
      <c r="H17" s="69">
        <v>15601</v>
      </c>
      <c r="I17" s="71"/>
      <c r="J17" s="71"/>
      <c r="K17" s="70"/>
      <c r="L17" s="69">
        <v>15422</v>
      </c>
      <c r="M17" s="71">
        <v>15614</v>
      </c>
      <c r="N17" s="71"/>
      <c r="O17" s="73"/>
      <c r="P17" s="69">
        <v>15601</v>
      </c>
      <c r="Q17" s="71"/>
      <c r="R17" s="71"/>
      <c r="S17" s="73"/>
      <c r="T17" s="71"/>
      <c r="U17" s="70"/>
      <c r="V17" s="75"/>
      <c r="W17" s="76"/>
    </row>
    <row r="18" spans="2:23" s="3" customFormat="1" ht="13.5">
      <c r="B18" s="449"/>
      <c r="C18" s="33" t="s">
        <v>66</v>
      </c>
      <c r="D18" s="5" t="e">
        <f>VLOOKUP(D17,개설!$C$4:$I$169,7,FALSE)</f>
        <v>#N/A</v>
      </c>
      <c r="E18" s="6" t="e">
        <f>VLOOKUP(E17,개설!$C$4:$I$169,7,FALSE)</f>
        <v>#N/A</v>
      </c>
      <c r="F18" s="7" t="e">
        <f>VLOOKUP(F17,개설!$C$4:$I$169,7,FALSE)</f>
        <v>#N/A</v>
      </c>
      <c r="G18" s="7" t="e">
        <f>VLOOKUP(G17,개설!$C$4:$I$169,7,FALSE)</f>
        <v>#N/A</v>
      </c>
      <c r="H18" s="5" t="e">
        <f>VLOOKUP(H17,개설!$C$4:$I$169,7,FALSE)</f>
        <v>#N/A</v>
      </c>
      <c r="I18" s="7" t="e">
        <f>VLOOKUP(I17,개설!$C$4:$I$169,7,FALSE)</f>
        <v>#N/A</v>
      </c>
      <c r="J18" s="7" t="e">
        <f>VLOOKUP(J17,개설!$C$4:$I$169,7,FALSE)</f>
        <v>#N/A</v>
      </c>
      <c r="K18" s="6" t="e">
        <f>VLOOKUP(K17,개설!$C$4:$I$169,7,FALSE)</f>
        <v>#N/A</v>
      </c>
      <c r="L18" s="5" t="e">
        <f>VLOOKUP(L17,개설!$C$4:$I$169,7,FALSE)</f>
        <v>#N/A</v>
      </c>
      <c r="M18" s="7" t="e">
        <f>VLOOKUP(M17,개설!$C$4:$I$169,7,FALSE)</f>
        <v>#N/A</v>
      </c>
      <c r="N18" s="7" t="e">
        <f>VLOOKUP(N17,개설!$C$4:$I$169,7,FALSE)</f>
        <v>#N/A</v>
      </c>
      <c r="O18" s="9" t="e">
        <f>VLOOKUP(O17,개설!$C$4:$I$169,7,FALSE)</f>
        <v>#N/A</v>
      </c>
      <c r="P18" s="5" t="e">
        <f>VLOOKUP(P17,개설!$C$4:$I$169,7,FALSE)</f>
        <v>#N/A</v>
      </c>
      <c r="Q18" s="7" t="e">
        <f>VLOOKUP(Q17,개설!$C$4:$I$169,7,FALSE)</f>
        <v>#N/A</v>
      </c>
      <c r="R18" s="7" t="e">
        <f>VLOOKUP(R17,개설!$C$4:$I$169,7,FALSE)</f>
        <v>#N/A</v>
      </c>
      <c r="S18" s="9" t="e">
        <f>VLOOKUP(S17,개설!$C$4:$I$169,7,FALSE)</f>
        <v>#N/A</v>
      </c>
      <c r="T18" s="7" t="e">
        <f>VLOOKUP(T17,개설!$C$4:$I$169,7,FALSE)</f>
        <v>#N/A</v>
      </c>
      <c r="U18" s="6" t="e">
        <f>VLOOKUP(U17,개설!$C$4:$I$169,7,FALSE)</f>
        <v>#N/A</v>
      </c>
      <c r="V18" s="6" t="e">
        <f>VLOOKUP(V17,개설!$C$4:$I$169,7,FALSE)</f>
        <v>#N/A</v>
      </c>
      <c r="W18" s="36" t="e">
        <f>VLOOKUP(W17,개설!$C$4:$I$169,7,FALSE)</f>
        <v>#N/A</v>
      </c>
    </row>
    <row r="19" spans="2:23" s="3" customFormat="1" ht="13.5">
      <c r="B19" s="449"/>
      <c r="C19" s="34" t="s">
        <v>8</v>
      </c>
      <c r="D19" s="12" t="e">
        <f>VLOOKUP(D17,개설!$C$4:$I$169,5,FALSE)</f>
        <v>#N/A</v>
      </c>
      <c r="E19" s="13" t="e">
        <f>VLOOKUP(E17,개설!$C$4:$I$169,5,FALSE)</f>
        <v>#N/A</v>
      </c>
      <c r="F19" s="14" t="e">
        <f>VLOOKUP(F17,개설!$C$4:$I$169,5,FALSE)</f>
        <v>#N/A</v>
      </c>
      <c r="G19" s="14" t="e">
        <f>VLOOKUP(G17,개설!$C$4:$I$169,5,FALSE)</f>
        <v>#N/A</v>
      </c>
      <c r="H19" s="12" t="e">
        <f>VLOOKUP(H17,개설!$C$4:$I$169,5,FALSE)</f>
        <v>#N/A</v>
      </c>
      <c r="I19" s="14" t="e">
        <f>VLOOKUP(I17,개설!$C$4:$I$169,5,FALSE)</f>
        <v>#N/A</v>
      </c>
      <c r="J19" s="14" t="e">
        <f>VLOOKUP(J17,개설!$C$4:$I$169,5,FALSE)</f>
        <v>#N/A</v>
      </c>
      <c r="K19" s="13" t="e">
        <f>VLOOKUP(K17,개설!$C$4:$I$169,5,FALSE)</f>
        <v>#N/A</v>
      </c>
      <c r="L19" s="12" t="e">
        <f>VLOOKUP(L17,개설!$C$4:$I$169,5,FALSE)</f>
        <v>#N/A</v>
      </c>
      <c r="M19" s="14" t="e">
        <f>VLOOKUP(M17,개설!$C$4:$I$169,5,FALSE)</f>
        <v>#N/A</v>
      </c>
      <c r="N19" s="14" t="e">
        <f>VLOOKUP(N17,개설!$C$4:$I$169,5,FALSE)</f>
        <v>#N/A</v>
      </c>
      <c r="O19" s="16" t="e">
        <f>VLOOKUP(O17,개설!$C$4:$I$169,5,FALSE)</f>
        <v>#N/A</v>
      </c>
      <c r="P19" s="12" t="e">
        <f>VLOOKUP(P17,개설!$C$4:$I$169,5,FALSE)</f>
        <v>#N/A</v>
      </c>
      <c r="Q19" s="14" t="e">
        <f>VLOOKUP(Q17,개설!$C$4:$I$169,5,FALSE)</f>
        <v>#N/A</v>
      </c>
      <c r="R19" s="14" t="e">
        <f>VLOOKUP(R17,개설!$C$4:$I$169,5,FALSE)</f>
        <v>#N/A</v>
      </c>
      <c r="S19" s="16" t="e">
        <f>VLOOKUP(S17,개설!$C$4:$I$169,5,FALSE)</f>
        <v>#N/A</v>
      </c>
      <c r="T19" s="14" t="e">
        <f>VLOOKUP(T17,개설!$C$4:$I$169,5,FALSE)</f>
        <v>#N/A</v>
      </c>
      <c r="U19" s="13" t="e">
        <f>VLOOKUP(U17,개설!$C$4:$I$169,5,FALSE)</f>
        <v>#N/A</v>
      </c>
      <c r="V19" s="13" t="e">
        <f>VLOOKUP(V17,개설!$C$4:$I$169,5,FALSE)</f>
        <v>#N/A</v>
      </c>
      <c r="W19" s="37" t="e">
        <f>VLOOKUP(W17,개설!$C$4:$I$169,5,FALSE)</f>
        <v>#N/A</v>
      </c>
    </row>
    <row r="20" spans="2:23" s="25" customFormat="1" ht="13.5">
      <c r="B20" s="450"/>
      <c r="C20" s="26" t="s">
        <v>83</v>
      </c>
      <c r="D20" s="27" t="s">
        <v>169</v>
      </c>
      <c r="E20" s="28" t="s">
        <v>171</v>
      </c>
      <c r="F20" s="29"/>
      <c r="G20" s="29"/>
      <c r="H20" s="27" t="s">
        <v>169</v>
      </c>
      <c r="I20" s="29"/>
      <c r="J20" s="29"/>
      <c r="K20" s="28"/>
      <c r="L20" s="27" t="s">
        <v>169</v>
      </c>
      <c r="M20" s="29" t="s">
        <v>171</v>
      </c>
      <c r="N20" s="29"/>
      <c r="O20" s="31"/>
      <c r="P20" s="27" t="s">
        <v>169</v>
      </c>
      <c r="Q20" s="29"/>
      <c r="R20" s="29"/>
      <c r="S20" s="31"/>
      <c r="T20" s="29"/>
      <c r="U20" s="28"/>
      <c r="V20" s="38"/>
      <c r="W20" s="35"/>
    </row>
    <row r="21" spans="2:25" ht="13.5">
      <c r="B21" s="418" t="s">
        <v>5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20"/>
      <c r="X21" s="3"/>
      <c r="Y21" s="3"/>
    </row>
    <row r="22" spans="2:23" s="67" customFormat="1" ht="13.5">
      <c r="B22" s="421" t="s">
        <v>74</v>
      </c>
      <c r="C22" s="79" t="s">
        <v>81</v>
      </c>
      <c r="D22" s="80">
        <v>11612</v>
      </c>
      <c r="E22" s="81">
        <v>11646</v>
      </c>
      <c r="F22" s="82">
        <v>11655</v>
      </c>
      <c r="G22" s="82">
        <v>11420</v>
      </c>
      <c r="H22" s="80"/>
      <c r="I22" s="81"/>
      <c r="J22" s="498" t="s">
        <v>182</v>
      </c>
      <c r="K22" s="499"/>
      <c r="L22" s="80">
        <v>11612</v>
      </c>
      <c r="M22" s="82">
        <v>11646</v>
      </c>
      <c r="N22" s="82">
        <v>11655</v>
      </c>
      <c r="O22" s="83">
        <v>11420</v>
      </c>
      <c r="P22" s="80">
        <v>11410</v>
      </c>
      <c r="Q22" s="82"/>
      <c r="R22" s="82"/>
      <c r="S22" s="83"/>
      <c r="T22" s="82">
        <v>11001</v>
      </c>
      <c r="U22" s="81">
        <v>15801</v>
      </c>
      <c r="V22" s="123"/>
      <c r="W22" s="124"/>
    </row>
    <row r="23" spans="2:23" s="3" customFormat="1" ht="22.5">
      <c r="B23" s="422"/>
      <c r="C23" s="85" t="s">
        <v>66</v>
      </c>
      <c r="D23" s="86" t="e">
        <f>VLOOKUP(D22,개설!$C$4:$I$169,7,FALSE)</f>
        <v>#N/A</v>
      </c>
      <c r="E23" s="87" t="e">
        <f>VLOOKUP(E22,개설!$C$4:$I$169,7,FALSE)</f>
        <v>#N/A</v>
      </c>
      <c r="F23" s="88" t="e">
        <f>VLOOKUP(F22,개설!$C$4:$I$169,7,FALSE)</f>
        <v>#N/A</v>
      </c>
      <c r="G23" s="88" t="e">
        <f>VLOOKUP(G22,개설!$C$4:$I$169,7,FALSE)</f>
        <v>#N/A</v>
      </c>
      <c r="H23" s="86" t="e">
        <f>VLOOKUP(H22,개설!$C$4:$I$169,7,FALSE)</f>
        <v>#N/A</v>
      </c>
      <c r="I23" s="87" t="e">
        <f>VLOOKUP(I22,개설!$C$4:$I$169,7,FALSE)</f>
        <v>#N/A</v>
      </c>
      <c r="J23" s="500"/>
      <c r="K23" s="501"/>
      <c r="L23" s="86" t="e">
        <f>VLOOKUP(L22,개설!$C$4:$I$169,7,FALSE)</f>
        <v>#N/A</v>
      </c>
      <c r="M23" s="88" t="e">
        <f>VLOOKUP(M22,개설!$C$4:$I$169,7,FALSE)</f>
        <v>#N/A</v>
      </c>
      <c r="N23" s="88" t="e">
        <f>VLOOKUP(N22,개설!$C$4:$I$169,7,FALSE)</f>
        <v>#N/A</v>
      </c>
      <c r="O23" s="89" t="e">
        <f>VLOOKUP(O22,개설!$C$4:$I$169,7,FALSE)</f>
        <v>#N/A</v>
      </c>
      <c r="P23" s="86" t="e">
        <f>VLOOKUP(P22,개설!$C$4:$I$169,7,FALSE)</f>
        <v>#N/A</v>
      </c>
      <c r="Q23" s="88" t="e">
        <f>VLOOKUP(Q22,개설!$C$4:$I$169,7,FALSE)</f>
        <v>#N/A</v>
      </c>
      <c r="R23" s="88" t="e">
        <f>VLOOKUP(R22,개설!$C$4:$I$169,7,FALSE)</f>
        <v>#N/A</v>
      </c>
      <c r="S23" s="89" t="e">
        <f>VLOOKUP(S22,개설!$C$4:$I$169,7,FALSE)</f>
        <v>#N/A</v>
      </c>
      <c r="T23" s="88" t="str">
        <f>VLOOKUP(T22,개설!$C$4:$I$169,7,FALSE)</f>
        <v>김덕영,이현주,양성</v>
      </c>
      <c r="U23" s="87" t="e">
        <f>VLOOKUP(U22,개설!$C$4:$I$169,7,FALSE)</f>
        <v>#N/A</v>
      </c>
      <c r="V23" s="87" t="e">
        <f>VLOOKUP(V22,개설!$C$4:$I$169,7,FALSE)</f>
        <v>#N/A</v>
      </c>
      <c r="W23" s="136" t="e">
        <f>VLOOKUP(W22,개설!$C$4:$I$169,7,FALSE)</f>
        <v>#N/A</v>
      </c>
    </row>
    <row r="24" spans="2:23" s="3" customFormat="1" ht="56.25">
      <c r="B24" s="422"/>
      <c r="C24" s="91" t="s">
        <v>8</v>
      </c>
      <c r="D24" s="92" t="e">
        <f>VLOOKUP(D22,개설!$C$4:$I$169,5,FALSE)</f>
        <v>#N/A</v>
      </c>
      <c r="E24" s="93" t="e">
        <f>VLOOKUP(E22,개설!$C$4:$I$169,5,FALSE)</f>
        <v>#N/A</v>
      </c>
      <c r="F24" s="94" t="e">
        <f>VLOOKUP(F22,개설!$C$4:$I$169,5,FALSE)</f>
        <v>#N/A</v>
      </c>
      <c r="G24" s="94" t="e">
        <f>VLOOKUP(G22,개설!$C$4:$I$169,5,FALSE)</f>
        <v>#N/A</v>
      </c>
      <c r="H24" s="92" t="e">
        <f>VLOOKUP(H22,개설!$C$4:$I$169,5,FALSE)</f>
        <v>#N/A</v>
      </c>
      <c r="I24" s="93" t="e">
        <f>VLOOKUP(I22,개설!$C$4:$I$169,5,FALSE)</f>
        <v>#N/A</v>
      </c>
      <c r="J24" s="502"/>
      <c r="K24" s="503"/>
      <c r="L24" s="92" t="e">
        <f>VLOOKUP(L22,개설!$C$4:$I$169,5,FALSE)</f>
        <v>#N/A</v>
      </c>
      <c r="M24" s="94" t="e">
        <f>VLOOKUP(M22,개설!$C$4:$I$169,5,FALSE)</f>
        <v>#N/A</v>
      </c>
      <c r="N24" s="94" t="e">
        <f>VLOOKUP(N22,개설!$C$4:$I$169,5,FALSE)</f>
        <v>#N/A</v>
      </c>
      <c r="O24" s="95" t="e">
        <f>VLOOKUP(O22,개설!$C$4:$I$169,5,FALSE)</f>
        <v>#N/A</v>
      </c>
      <c r="P24" s="92" t="e">
        <f>VLOOKUP(P22,개설!$C$4:$I$169,5,FALSE)</f>
        <v>#N/A</v>
      </c>
      <c r="Q24" s="94" t="e">
        <f>VLOOKUP(Q22,개설!$C$4:$I$169,5,FALSE)</f>
        <v>#N/A</v>
      </c>
      <c r="R24" s="94" t="e">
        <f>VLOOKUP(R22,개설!$C$4:$I$169,5,FALSE)</f>
        <v>#N/A</v>
      </c>
      <c r="S24" s="95" t="e">
        <f>VLOOKUP(S22,개설!$C$4:$I$169,5,FALSE)</f>
        <v>#N/A</v>
      </c>
      <c r="T24" s="94" t="str">
        <f>VLOOKUP(T22,개설!$C$4:$I$169,5,FALSE)</f>
        <v>정보기전 콜로퀴움
Information &amp; Mechatronics Colloquium</v>
      </c>
      <c r="U24" s="93" t="e">
        <f>VLOOKUP(U22,개설!$C$4:$I$169,5,FALSE)</f>
        <v>#N/A</v>
      </c>
      <c r="V24" s="93" t="e">
        <f>VLOOKUP(V22,개설!$C$4:$I$169,5,FALSE)</f>
        <v>#N/A</v>
      </c>
      <c r="W24" s="139" t="e">
        <f>VLOOKUP(W22,개설!$C$4:$I$169,5,FALSE)</f>
        <v>#N/A</v>
      </c>
    </row>
    <row r="25" spans="2:23" s="25" customFormat="1" ht="13.5">
      <c r="B25" s="422"/>
      <c r="C25" s="97" t="s">
        <v>83</v>
      </c>
      <c r="D25" s="98" t="s">
        <v>67</v>
      </c>
      <c r="E25" s="99" t="s">
        <v>69</v>
      </c>
      <c r="F25" s="100" t="s">
        <v>6</v>
      </c>
      <c r="G25" s="100" t="s">
        <v>68</v>
      </c>
      <c r="H25" s="98"/>
      <c r="I25" s="99"/>
      <c r="J25" s="100"/>
      <c r="K25" s="99"/>
      <c r="L25" s="98" t="s">
        <v>67</v>
      </c>
      <c r="M25" s="100" t="s">
        <v>69</v>
      </c>
      <c r="N25" s="100" t="s">
        <v>6</v>
      </c>
      <c r="O25" s="101" t="s">
        <v>68</v>
      </c>
      <c r="P25" s="98" t="s">
        <v>71</v>
      </c>
      <c r="Q25" s="100"/>
      <c r="R25" s="100"/>
      <c r="S25" s="101"/>
      <c r="T25" s="100" t="s">
        <v>67</v>
      </c>
      <c r="U25" s="99" t="s">
        <v>7</v>
      </c>
      <c r="V25" s="132"/>
      <c r="W25" s="133"/>
    </row>
    <row r="26" spans="2:23" s="67" customFormat="1" ht="13.5">
      <c r="B26" s="422"/>
      <c r="C26" s="79" t="s">
        <v>81</v>
      </c>
      <c r="D26" s="80"/>
      <c r="E26" s="81"/>
      <c r="F26" s="82"/>
      <c r="G26" s="82"/>
      <c r="H26" s="80"/>
      <c r="I26" s="82"/>
      <c r="J26" s="82"/>
      <c r="K26" s="81"/>
      <c r="L26" s="80"/>
      <c r="M26" s="82"/>
      <c r="N26" s="82"/>
      <c r="O26" s="83"/>
      <c r="P26" s="80"/>
      <c r="Q26" s="82"/>
      <c r="R26" s="82"/>
      <c r="S26" s="83"/>
      <c r="T26" s="82"/>
      <c r="U26" s="81"/>
      <c r="V26" s="123"/>
      <c r="W26" s="124"/>
    </row>
    <row r="27" spans="2:23" s="3" customFormat="1" ht="13.5">
      <c r="B27" s="422"/>
      <c r="C27" s="85" t="s">
        <v>66</v>
      </c>
      <c r="D27" s="86" t="e">
        <f>VLOOKUP(D26,개설!$C$4:$I$169,7,FALSE)</f>
        <v>#N/A</v>
      </c>
      <c r="E27" s="87" t="e">
        <f>VLOOKUP(E26,개설!$C$4:$I$169,7,FALSE)</f>
        <v>#N/A</v>
      </c>
      <c r="F27" s="88" t="e">
        <f>VLOOKUP(F26,개설!$C$4:$I$169,7,FALSE)</f>
        <v>#N/A</v>
      </c>
      <c r="G27" s="88" t="e">
        <f>VLOOKUP(G26,개설!$C$4:$I$169,7,FALSE)</f>
        <v>#N/A</v>
      </c>
      <c r="H27" s="86" t="e">
        <f>VLOOKUP(H26,개설!$C$4:$I$169,7,FALSE)</f>
        <v>#N/A</v>
      </c>
      <c r="I27" s="88" t="e">
        <f>VLOOKUP(I26,개설!$C$4:$I$169,7,FALSE)</f>
        <v>#N/A</v>
      </c>
      <c r="J27" s="88" t="e">
        <f>VLOOKUP(J26,개설!$C$4:$I$169,7,FALSE)</f>
        <v>#N/A</v>
      </c>
      <c r="K27" s="87" t="e">
        <f>VLOOKUP(K26,개설!$C$4:$I$169,7,FALSE)</f>
        <v>#N/A</v>
      </c>
      <c r="L27" s="86" t="e">
        <f>VLOOKUP(L26,개설!$C$4:$I$169,7,FALSE)</f>
        <v>#N/A</v>
      </c>
      <c r="M27" s="88" t="e">
        <f>VLOOKUP(M26,개설!$C$4:$I$169,7,FALSE)</f>
        <v>#N/A</v>
      </c>
      <c r="N27" s="88" t="e">
        <f>VLOOKUP(N26,개설!$C$4:$I$169,7,FALSE)</f>
        <v>#N/A</v>
      </c>
      <c r="O27" s="89" t="e">
        <f>VLOOKUP(O26,개설!$C$4:$I$169,7,FALSE)</f>
        <v>#N/A</v>
      </c>
      <c r="P27" s="86" t="e">
        <f>VLOOKUP(P26,개설!$C$4:$I$169,7,FALSE)</f>
        <v>#N/A</v>
      </c>
      <c r="Q27" s="88" t="e">
        <f>VLOOKUP(Q26,개설!$C$4:$I$169,7,FALSE)</f>
        <v>#N/A</v>
      </c>
      <c r="R27" s="88" t="e">
        <f>VLOOKUP(R26,개설!$C$4:$I$169,7,FALSE)</f>
        <v>#N/A</v>
      </c>
      <c r="S27" s="89" t="e">
        <f>VLOOKUP(S26,개설!$C$4:$I$169,7,FALSE)</f>
        <v>#N/A</v>
      </c>
      <c r="T27" s="88" t="e">
        <f>VLOOKUP(T26,개설!$C$4:$I$169,7,FALSE)</f>
        <v>#N/A</v>
      </c>
      <c r="U27" s="87" t="e">
        <f>VLOOKUP(U26,개설!$C$4:$I$169,7,FALSE)</f>
        <v>#N/A</v>
      </c>
      <c r="V27" s="87" t="e">
        <f>VLOOKUP(V26,개설!$C$4:$I$169,7,FALSE)</f>
        <v>#N/A</v>
      </c>
      <c r="W27" s="136" t="e">
        <f>VLOOKUP(W26,개설!$C$4:$I$169,7,FALSE)</f>
        <v>#N/A</v>
      </c>
    </row>
    <row r="28" spans="2:23" s="3" customFormat="1" ht="13.5">
      <c r="B28" s="422"/>
      <c r="C28" s="91" t="s">
        <v>8</v>
      </c>
      <c r="D28" s="92" t="e">
        <f>VLOOKUP(D26,개설!$C$4:$I$169,5,FALSE)</f>
        <v>#N/A</v>
      </c>
      <c r="E28" s="93" t="e">
        <f>VLOOKUP(E26,개설!$C$4:$I$169,5,FALSE)</f>
        <v>#N/A</v>
      </c>
      <c r="F28" s="94" t="e">
        <f>VLOOKUP(F26,개설!$C$4:$I$169,5,FALSE)</f>
        <v>#N/A</v>
      </c>
      <c r="G28" s="94" t="e">
        <f>VLOOKUP(G26,개설!$C$4:$I$169,5,FALSE)</f>
        <v>#N/A</v>
      </c>
      <c r="H28" s="92" t="e">
        <f>VLOOKUP(H26,개설!$C$4:$I$169,5,FALSE)</f>
        <v>#N/A</v>
      </c>
      <c r="I28" s="94" t="e">
        <f>VLOOKUP(I26,개설!$C$4:$I$169,5,FALSE)</f>
        <v>#N/A</v>
      </c>
      <c r="J28" s="94" t="e">
        <f>VLOOKUP(J26,개설!$C$4:$I$169,5,FALSE)</f>
        <v>#N/A</v>
      </c>
      <c r="K28" s="93" t="e">
        <f>VLOOKUP(K26,개설!$C$4:$I$169,5,FALSE)</f>
        <v>#N/A</v>
      </c>
      <c r="L28" s="92" t="e">
        <f>VLOOKUP(L26,개설!$C$4:$I$169,5,FALSE)</f>
        <v>#N/A</v>
      </c>
      <c r="M28" s="94" t="e">
        <f>VLOOKUP(M26,개설!$C$4:$I$169,5,FALSE)</f>
        <v>#N/A</v>
      </c>
      <c r="N28" s="94" t="e">
        <f>VLOOKUP(N26,개설!$C$4:$I$169,5,FALSE)</f>
        <v>#N/A</v>
      </c>
      <c r="O28" s="95" t="e">
        <f>VLOOKUP(O26,개설!$C$4:$I$169,5,FALSE)</f>
        <v>#N/A</v>
      </c>
      <c r="P28" s="92" t="e">
        <f>VLOOKUP(P26,개설!$C$4:$I$169,5,FALSE)</f>
        <v>#N/A</v>
      </c>
      <c r="Q28" s="94" t="e">
        <f>VLOOKUP(Q26,개설!$C$4:$I$169,5,FALSE)</f>
        <v>#N/A</v>
      </c>
      <c r="R28" s="94" t="e">
        <f>VLOOKUP(R26,개설!$C$4:$I$169,5,FALSE)</f>
        <v>#N/A</v>
      </c>
      <c r="S28" s="95" t="e">
        <f>VLOOKUP(S26,개설!$C$4:$I$169,5,FALSE)</f>
        <v>#N/A</v>
      </c>
      <c r="T28" s="94" t="e">
        <f>VLOOKUP(T26,개설!$C$4:$I$169,5,FALSE)</f>
        <v>#N/A</v>
      </c>
      <c r="U28" s="93" t="e">
        <f>VLOOKUP(U26,개설!$C$4:$I$169,5,FALSE)</f>
        <v>#N/A</v>
      </c>
      <c r="V28" s="93" t="e">
        <f>VLOOKUP(V26,개설!$C$4:$I$169,5,FALSE)</f>
        <v>#N/A</v>
      </c>
      <c r="W28" s="139" t="e">
        <f>VLOOKUP(W26,개설!$C$4:$I$169,5,FALSE)</f>
        <v>#N/A</v>
      </c>
    </row>
    <row r="29" spans="2:23" s="25" customFormat="1" ht="13.5">
      <c r="B29" s="423"/>
      <c r="C29" s="97" t="s">
        <v>83</v>
      </c>
      <c r="D29" s="98"/>
      <c r="E29" s="99"/>
      <c r="F29" s="100"/>
      <c r="G29" s="100"/>
      <c r="H29" s="98"/>
      <c r="I29" s="100"/>
      <c r="J29" s="100"/>
      <c r="K29" s="99"/>
      <c r="L29" s="98"/>
      <c r="M29" s="100"/>
      <c r="N29" s="100"/>
      <c r="O29" s="101"/>
      <c r="P29" s="98"/>
      <c r="Q29" s="100"/>
      <c r="R29" s="100"/>
      <c r="S29" s="101"/>
      <c r="T29" s="100"/>
      <c r="U29" s="99"/>
      <c r="V29" s="132"/>
      <c r="W29" s="133"/>
    </row>
    <row r="30" spans="2:23" s="67" customFormat="1" ht="13.5">
      <c r="B30" s="448" t="s">
        <v>78</v>
      </c>
      <c r="C30" s="68" t="s">
        <v>81</v>
      </c>
      <c r="D30" s="69">
        <v>11631</v>
      </c>
      <c r="E30" s="70">
        <v>11403</v>
      </c>
      <c r="F30" s="71">
        <v>15681</v>
      </c>
      <c r="G30" s="71">
        <v>11658</v>
      </c>
      <c r="H30" s="69">
        <v>11404</v>
      </c>
      <c r="I30" s="71"/>
      <c r="J30" s="71"/>
      <c r="K30" s="70"/>
      <c r="L30" s="69">
        <v>11673</v>
      </c>
      <c r="M30" s="71">
        <v>15681</v>
      </c>
      <c r="N30" s="71">
        <v>11404</v>
      </c>
      <c r="O30" s="73">
        <v>11658</v>
      </c>
      <c r="P30" s="69">
        <v>11631</v>
      </c>
      <c r="Q30" s="71">
        <v>11602</v>
      </c>
      <c r="R30" s="71">
        <v>15653</v>
      </c>
      <c r="S30" s="73"/>
      <c r="T30" s="71"/>
      <c r="U30" s="70"/>
      <c r="V30" s="75"/>
      <c r="W30" s="76"/>
    </row>
    <row r="31" spans="2:23" s="3" customFormat="1" ht="13.5">
      <c r="B31" s="449"/>
      <c r="C31" s="33" t="s">
        <v>66</v>
      </c>
      <c r="D31" s="5" t="e">
        <f>VLOOKUP(D30,개설!$C$4:$I$169,7,FALSE)</f>
        <v>#N/A</v>
      </c>
      <c r="E31" s="6" t="e">
        <f>VLOOKUP(E30,개설!$C$4:$I$169,7,FALSE)</f>
        <v>#N/A</v>
      </c>
      <c r="F31" s="7" t="e">
        <f>VLOOKUP(F30,개설!$C$4:$I$169,7,FALSE)</f>
        <v>#N/A</v>
      </c>
      <c r="G31" s="7" t="e">
        <f>VLOOKUP(G30,개설!$C$4:$I$169,7,FALSE)</f>
        <v>#N/A</v>
      </c>
      <c r="H31" s="5" t="e">
        <f>VLOOKUP(H30,개설!$C$4:$I$169,7,FALSE)</f>
        <v>#N/A</v>
      </c>
      <c r="I31" s="7" t="e">
        <f>VLOOKUP(I30,개설!$C$4:$I$169,7,FALSE)</f>
        <v>#N/A</v>
      </c>
      <c r="J31" s="7" t="e">
        <f>VLOOKUP(J30,개설!$C$4:$I$169,7,FALSE)</f>
        <v>#N/A</v>
      </c>
      <c r="K31" s="6" t="e">
        <f>VLOOKUP(K30,개설!$C$4:$I$169,7,FALSE)</f>
        <v>#N/A</v>
      </c>
      <c r="L31" s="5" t="e">
        <f>VLOOKUP(L30,개설!$C$4:$I$169,7,FALSE)</f>
        <v>#N/A</v>
      </c>
      <c r="M31" s="7" t="e">
        <f>VLOOKUP(M30,개설!$C$4:$I$169,7,FALSE)</f>
        <v>#N/A</v>
      </c>
      <c r="N31" s="7" t="e">
        <f>VLOOKUP(N30,개설!$C$4:$I$169,7,FALSE)</f>
        <v>#N/A</v>
      </c>
      <c r="O31" s="9" t="e">
        <f>VLOOKUP(O30,개설!$C$4:$I$169,7,FALSE)</f>
        <v>#N/A</v>
      </c>
      <c r="P31" s="5" t="e">
        <f>VLOOKUP(P30,개설!$C$4:$I$169,7,FALSE)</f>
        <v>#N/A</v>
      </c>
      <c r="Q31" s="7" t="e">
        <f>VLOOKUP(Q30,개설!$C$4:$I$169,7,FALSE)</f>
        <v>#N/A</v>
      </c>
      <c r="R31" s="7" t="e">
        <f>VLOOKUP(R30,개설!$C$4:$I$169,7,FALSE)</f>
        <v>#N/A</v>
      </c>
      <c r="S31" s="9" t="e">
        <f>VLOOKUP(S30,개설!$C$4:$I$169,7,FALSE)</f>
        <v>#N/A</v>
      </c>
      <c r="T31" s="7" t="e">
        <f>VLOOKUP(T30,개설!$C$4:$I$169,7,FALSE)</f>
        <v>#N/A</v>
      </c>
      <c r="U31" s="6" t="e">
        <f>VLOOKUP(U30,개설!$C$4:$I$169,7,FALSE)</f>
        <v>#N/A</v>
      </c>
      <c r="V31" s="327" t="e">
        <f>VLOOKUP(V30,개설!$C$4:$I$169,7,FALSE)</f>
        <v>#N/A</v>
      </c>
      <c r="W31" s="36" t="e">
        <f>VLOOKUP(W30,개설!$C$4:$I$169,7,FALSE)</f>
        <v>#N/A</v>
      </c>
    </row>
    <row r="32" spans="2:23" s="3" customFormat="1" ht="13.5">
      <c r="B32" s="449"/>
      <c r="C32" s="34" t="s">
        <v>8</v>
      </c>
      <c r="D32" s="12" t="e">
        <f>VLOOKUP(D30,개설!$C$4:$I$169,5,FALSE)</f>
        <v>#N/A</v>
      </c>
      <c r="E32" s="13" t="e">
        <f>VLOOKUP(E30,개설!$C$4:$I$169,5,FALSE)</f>
        <v>#N/A</v>
      </c>
      <c r="F32" s="14" t="e">
        <f>VLOOKUP(F30,개설!$C$4:$I$169,5,FALSE)</f>
        <v>#N/A</v>
      </c>
      <c r="G32" s="14" t="e">
        <f>VLOOKUP(G30,개설!$C$4:$I$169,5,FALSE)</f>
        <v>#N/A</v>
      </c>
      <c r="H32" s="12" t="e">
        <f>VLOOKUP(H30,개설!$C$4:$I$169,5,FALSE)</f>
        <v>#N/A</v>
      </c>
      <c r="I32" s="14" t="e">
        <f>VLOOKUP(I30,개설!$C$4:$I$169,5,FALSE)</f>
        <v>#N/A</v>
      </c>
      <c r="J32" s="14" t="e">
        <f>VLOOKUP(J30,개설!$C$4:$I$169,5,FALSE)</f>
        <v>#N/A</v>
      </c>
      <c r="K32" s="13" t="e">
        <f>VLOOKUP(K30,개설!$C$4:$I$169,5,FALSE)</f>
        <v>#N/A</v>
      </c>
      <c r="L32" s="12" t="e">
        <f>VLOOKUP(L30,개설!$C$4:$I$169,5,FALSE)</f>
        <v>#N/A</v>
      </c>
      <c r="M32" s="14" t="e">
        <f>VLOOKUP(M30,개설!$C$4:$I$169,5,FALSE)</f>
        <v>#N/A</v>
      </c>
      <c r="N32" s="14" t="e">
        <f>VLOOKUP(N30,개설!$C$4:$I$169,5,FALSE)</f>
        <v>#N/A</v>
      </c>
      <c r="O32" s="16" t="e">
        <f>VLOOKUP(O30,개설!$C$4:$I$169,5,FALSE)</f>
        <v>#N/A</v>
      </c>
      <c r="P32" s="12" t="e">
        <f>VLOOKUP(P30,개설!$C$4:$I$169,5,FALSE)</f>
        <v>#N/A</v>
      </c>
      <c r="Q32" s="14" t="e">
        <f>VLOOKUP(Q30,개설!$C$4:$I$169,5,FALSE)</f>
        <v>#N/A</v>
      </c>
      <c r="R32" s="14" t="e">
        <f>VLOOKUP(R30,개설!$C$4:$I$169,5,FALSE)</f>
        <v>#N/A</v>
      </c>
      <c r="S32" s="16" t="e">
        <f>VLOOKUP(S30,개설!$C$4:$I$169,5,FALSE)</f>
        <v>#N/A</v>
      </c>
      <c r="T32" s="14" t="e">
        <f>VLOOKUP(T30,개설!$C$4:$I$169,5,FALSE)</f>
        <v>#N/A</v>
      </c>
      <c r="U32" s="13" t="e">
        <f>VLOOKUP(U30,개설!$C$4:$I$169,5,FALSE)</f>
        <v>#N/A</v>
      </c>
      <c r="V32" s="328" t="e">
        <f>VLOOKUP(V30,개설!$C$4:$I$169,5,FALSE)</f>
        <v>#N/A</v>
      </c>
      <c r="W32" s="37" t="e">
        <f>VLOOKUP(W30,개설!$C$4:$I$169,5,FALSE)</f>
        <v>#N/A</v>
      </c>
    </row>
    <row r="33" spans="2:23" s="25" customFormat="1" ht="13.5">
      <c r="B33" s="449"/>
      <c r="C33" s="286" t="s">
        <v>83</v>
      </c>
      <c r="D33" s="27" t="s">
        <v>6</v>
      </c>
      <c r="E33" s="28" t="s">
        <v>70</v>
      </c>
      <c r="F33" s="29" t="s">
        <v>174</v>
      </c>
      <c r="G33" s="29" t="s">
        <v>177</v>
      </c>
      <c r="H33" s="27" t="s">
        <v>6</v>
      </c>
      <c r="I33" s="29"/>
      <c r="J33" s="29"/>
      <c r="K33" s="28"/>
      <c r="L33" s="27" t="s">
        <v>70</v>
      </c>
      <c r="M33" s="29" t="s">
        <v>69</v>
      </c>
      <c r="N33" s="29" t="s">
        <v>173</v>
      </c>
      <c r="O33" s="31" t="s">
        <v>175</v>
      </c>
      <c r="P33" s="27" t="s">
        <v>6</v>
      </c>
      <c r="Q33" s="29" t="s">
        <v>69</v>
      </c>
      <c r="R33" s="29" t="s">
        <v>116</v>
      </c>
      <c r="S33" s="31"/>
      <c r="T33" s="29"/>
      <c r="U33" s="28"/>
      <c r="V33" s="38"/>
      <c r="W33" s="35"/>
    </row>
    <row r="34" spans="2:23" s="67" customFormat="1" ht="13.5">
      <c r="B34" s="449"/>
      <c r="C34" s="68" t="s">
        <v>81</v>
      </c>
      <c r="D34" s="69">
        <v>15400</v>
      </c>
      <c r="E34" s="70">
        <v>15645</v>
      </c>
      <c r="F34" s="71"/>
      <c r="G34" s="71"/>
      <c r="H34" s="69"/>
      <c r="I34" s="71"/>
      <c r="J34" s="71"/>
      <c r="K34" s="70"/>
      <c r="L34" s="69">
        <v>15400</v>
      </c>
      <c r="M34" s="71">
        <v>15645</v>
      </c>
      <c r="N34" s="71">
        <v>15418</v>
      </c>
      <c r="O34" s="73"/>
      <c r="P34" s="69"/>
      <c r="Q34" s="71"/>
      <c r="R34" s="71"/>
      <c r="S34" s="73"/>
      <c r="T34" s="71"/>
      <c r="U34" s="70"/>
      <c r="V34" s="75"/>
      <c r="W34" s="76"/>
    </row>
    <row r="35" spans="2:23" s="3" customFormat="1" ht="13.5">
      <c r="B35" s="449"/>
      <c r="C35" s="33" t="s">
        <v>66</v>
      </c>
      <c r="D35" s="5" t="str">
        <f>VLOOKUP(D34,개설!$C$4:$I$169,7,FALSE)</f>
        <v>호요성</v>
      </c>
      <c r="E35" s="6" t="e">
        <f>VLOOKUP(E34,개설!$C$4:$I$169,7,FALSE)</f>
        <v>#N/A</v>
      </c>
      <c r="F35" s="7" t="e">
        <f>VLOOKUP(F34,개설!$C$4:$I$169,7,FALSE)</f>
        <v>#N/A</v>
      </c>
      <c r="G35" s="7" t="e">
        <f>VLOOKUP(G34,개설!$C$4:$I$169,7,FALSE)</f>
        <v>#N/A</v>
      </c>
      <c r="H35" s="5" t="e">
        <f>VLOOKUP(H34,개설!$C$4:$I$169,7,FALSE)</f>
        <v>#N/A</v>
      </c>
      <c r="I35" s="7" t="e">
        <f>VLOOKUP(I34,개설!$C$4:$I$169,7,FALSE)</f>
        <v>#N/A</v>
      </c>
      <c r="J35" s="7" t="e">
        <f>VLOOKUP(J34,개설!$C$4:$I$169,7,FALSE)</f>
        <v>#N/A</v>
      </c>
      <c r="K35" s="6" t="e">
        <f>VLOOKUP(K34,개설!$C$4:$I$169,7,FALSE)</f>
        <v>#N/A</v>
      </c>
      <c r="L35" s="5" t="str">
        <f>VLOOKUP(L34,개설!$C$4:$I$169,7,FALSE)</f>
        <v>호요성</v>
      </c>
      <c r="M35" s="7" t="e">
        <f>VLOOKUP(M34,개설!$C$4:$I$169,7,FALSE)</f>
        <v>#N/A</v>
      </c>
      <c r="N35" s="7" t="e">
        <f>VLOOKUP(N34,개설!$C$4:$I$169,7,FALSE)</f>
        <v>#N/A</v>
      </c>
      <c r="O35" s="9" t="e">
        <f>VLOOKUP(O34,개설!$C$4:$I$169,7,FALSE)</f>
        <v>#N/A</v>
      </c>
      <c r="P35" s="5" t="e">
        <f>VLOOKUP(P34,개설!$C$4:$I$169,7,FALSE)</f>
        <v>#N/A</v>
      </c>
      <c r="Q35" s="7" t="e">
        <f>VLOOKUP(Q34,개설!$C$4:$I$169,7,FALSE)</f>
        <v>#N/A</v>
      </c>
      <c r="R35" s="7" t="e">
        <f>VLOOKUP(R34,개설!$C$4:$I$169,7,FALSE)</f>
        <v>#N/A</v>
      </c>
      <c r="S35" s="9" t="e">
        <f>VLOOKUP(S34,개설!$C$4:$I$169,7,FALSE)</f>
        <v>#N/A</v>
      </c>
      <c r="T35" s="7" t="e">
        <f>VLOOKUP(T34,개설!$C$4:$I$169,7,FALSE)</f>
        <v>#N/A</v>
      </c>
      <c r="U35" s="6" t="e">
        <f>VLOOKUP(U34,개설!$C$4:$I$169,7,FALSE)</f>
        <v>#N/A</v>
      </c>
      <c r="V35" s="327" t="e">
        <f>VLOOKUP(V34,개설!$C$4:$I$169,7,FALSE)</f>
        <v>#N/A</v>
      </c>
      <c r="W35" s="36" t="e">
        <f>VLOOKUP(W34,개설!$C$4:$I$169,7,FALSE)</f>
        <v>#N/A</v>
      </c>
    </row>
    <row r="36" spans="2:23" s="3" customFormat="1" ht="67.5">
      <c r="B36" s="449"/>
      <c r="C36" s="34" t="s">
        <v>8</v>
      </c>
      <c r="D36" s="12" t="str">
        <f>VLOOKUP(D34,개설!$C$4:$I$169,5,FALSE)</f>
        <v>신호처리공학 특론 I: 고급비디오코딩
Special Topics on Signal Processing &amp; Systems I: Advanced Video Coding</v>
      </c>
      <c r="E36" s="13" t="e">
        <f>VLOOKUP(E34,개설!$C$4:$I$169,5,FALSE)</f>
        <v>#N/A</v>
      </c>
      <c r="F36" s="14" t="e">
        <f>VLOOKUP(F34,개설!$C$4:$I$169,5,FALSE)</f>
        <v>#N/A</v>
      </c>
      <c r="G36" s="14" t="e">
        <f>VLOOKUP(G34,개설!$C$4:$I$169,5,FALSE)</f>
        <v>#N/A</v>
      </c>
      <c r="H36" s="12" t="e">
        <f>VLOOKUP(H34,개설!$C$4:$I$169,5,FALSE)</f>
        <v>#N/A</v>
      </c>
      <c r="I36" s="14" t="e">
        <f>VLOOKUP(I34,개설!$C$4:$I$169,5,FALSE)</f>
        <v>#N/A</v>
      </c>
      <c r="J36" s="14" t="e">
        <f>VLOOKUP(J34,개설!$C$4:$I$169,5,FALSE)</f>
        <v>#N/A</v>
      </c>
      <c r="K36" s="13" t="e">
        <f>VLOOKUP(K34,개설!$C$4:$I$169,5,FALSE)</f>
        <v>#N/A</v>
      </c>
      <c r="L36" s="12" t="str">
        <f>VLOOKUP(L34,개설!$C$4:$I$169,5,FALSE)</f>
        <v>신호처리공학 특론 I: 고급비디오코딩
Special Topics on Signal Processing &amp; Systems I: Advanced Video Coding</v>
      </c>
      <c r="M36" s="14" t="e">
        <f>VLOOKUP(M34,개설!$C$4:$I$169,5,FALSE)</f>
        <v>#N/A</v>
      </c>
      <c r="N36" s="14" t="e">
        <f>VLOOKUP(N34,개설!$C$4:$I$169,5,FALSE)</f>
        <v>#N/A</v>
      </c>
      <c r="O36" s="16" t="e">
        <f>VLOOKUP(O34,개설!$C$4:$I$169,5,FALSE)</f>
        <v>#N/A</v>
      </c>
      <c r="P36" s="12" t="e">
        <f>VLOOKUP(P34,개설!$C$4:$I$169,5,FALSE)</f>
        <v>#N/A</v>
      </c>
      <c r="Q36" s="14" t="e">
        <f>VLOOKUP(Q34,개설!$C$4:$I$169,5,FALSE)</f>
        <v>#N/A</v>
      </c>
      <c r="R36" s="14" t="e">
        <f>VLOOKUP(R34,개설!$C$4:$I$169,5,FALSE)</f>
        <v>#N/A</v>
      </c>
      <c r="S36" s="16" t="e">
        <f>VLOOKUP(S34,개설!$C$4:$I$169,5,FALSE)</f>
        <v>#N/A</v>
      </c>
      <c r="T36" s="14" t="e">
        <f>VLOOKUP(T34,개설!$C$4:$I$169,5,FALSE)</f>
        <v>#N/A</v>
      </c>
      <c r="U36" s="13" t="e">
        <f>VLOOKUP(U34,개설!$C$4:$I$169,5,FALSE)</f>
        <v>#N/A</v>
      </c>
      <c r="V36" s="328" t="e">
        <f>VLOOKUP(V34,개설!$C$4:$I$169,5,FALSE)</f>
        <v>#N/A</v>
      </c>
      <c r="W36" s="37" t="e">
        <f>VLOOKUP(W34,개설!$C$4:$I$169,5,FALSE)</f>
        <v>#N/A</v>
      </c>
    </row>
    <row r="37" spans="2:23" s="25" customFormat="1" ht="13.5">
      <c r="B37" s="450"/>
      <c r="C37" s="286" t="s">
        <v>83</v>
      </c>
      <c r="D37" s="27" t="s">
        <v>169</v>
      </c>
      <c r="E37" s="28" t="s">
        <v>170</v>
      </c>
      <c r="F37" s="29"/>
      <c r="G37" s="29"/>
      <c r="H37" s="27"/>
      <c r="I37" s="29"/>
      <c r="J37" s="29"/>
      <c r="K37" s="28"/>
      <c r="L37" s="27" t="s">
        <v>169</v>
      </c>
      <c r="M37" s="29" t="s">
        <v>170</v>
      </c>
      <c r="N37" s="29" t="s">
        <v>171</v>
      </c>
      <c r="O37" s="31"/>
      <c r="P37" s="27"/>
      <c r="Q37" s="29"/>
      <c r="R37" s="29"/>
      <c r="S37" s="31"/>
      <c r="T37" s="29"/>
      <c r="U37" s="28"/>
      <c r="V37" s="38"/>
      <c r="W37" s="35"/>
    </row>
    <row r="38" spans="2:23" s="67" customFormat="1" ht="13.5">
      <c r="B38" s="421" t="s">
        <v>79</v>
      </c>
      <c r="C38" s="79" t="s">
        <v>81</v>
      </c>
      <c r="D38" s="80">
        <v>11602</v>
      </c>
      <c r="E38" s="81">
        <v>11637</v>
      </c>
      <c r="F38" s="82">
        <v>11413</v>
      </c>
      <c r="G38" s="82">
        <v>11678</v>
      </c>
      <c r="H38" s="80"/>
      <c r="I38" s="82"/>
      <c r="J38" s="82"/>
      <c r="K38" s="81"/>
      <c r="L38" s="80">
        <v>11637</v>
      </c>
      <c r="M38" s="82">
        <v>11413</v>
      </c>
      <c r="N38" s="82">
        <v>11678</v>
      </c>
      <c r="O38" s="83">
        <v>11410</v>
      </c>
      <c r="P38" s="80">
        <v>11001</v>
      </c>
      <c r="Q38" s="82">
        <v>11403</v>
      </c>
      <c r="R38" s="82">
        <v>15653</v>
      </c>
      <c r="S38" s="83"/>
      <c r="T38" s="82"/>
      <c r="U38" s="81"/>
      <c r="V38" s="123"/>
      <c r="W38" s="124"/>
    </row>
    <row r="39" spans="2:23" s="3" customFormat="1" ht="13.5">
      <c r="B39" s="422"/>
      <c r="C39" s="85" t="s">
        <v>66</v>
      </c>
      <c r="D39" s="86" t="e">
        <f>VLOOKUP(D38,개설!$C$4:$I$169,7,FALSE)</f>
        <v>#N/A</v>
      </c>
      <c r="E39" s="87" t="e">
        <f>VLOOKUP(E38,개설!$C$4:$I$169,7,FALSE)</f>
        <v>#N/A</v>
      </c>
      <c r="F39" s="88" t="e">
        <f>VLOOKUP(F38,개설!$C$4:$I$169,7,FALSE)</f>
        <v>#N/A</v>
      </c>
      <c r="G39" s="88" t="e">
        <f>VLOOKUP(G38,개설!$C$4:$I$169,7,FALSE)</f>
        <v>#N/A</v>
      </c>
      <c r="H39" s="86" t="e">
        <f>VLOOKUP(H38,개설!$C$4:$I$169,7,FALSE)</f>
        <v>#N/A</v>
      </c>
      <c r="I39" s="88" t="e">
        <f>VLOOKUP(I38,개설!$C$4:$I$169,7,FALSE)</f>
        <v>#N/A</v>
      </c>
      <c r="J39" s="88" t="e">
        <f>VLOOKUP(J38,개설!$C$4:$I$169,7,FALSE)</f>
        <v>#N/A</v>
      </c>
      <c r="K39" s="87" t="e">
        <f>VLOOKUP(K38,개설!$C$4:$I$169,7,FALSE)</f>
        <v>#N/A</v>
      </c>
      <c r="L39" s="86" t="e">
        <f>VLOOKUP(L38,개설!$C$4:$I$169,7,FALSE)</f>
        <v>#N/A</v>
      </c>
      <c r="M39" s="88" t="e">
        <f>VLOOKUP(M38,개설!$C$4:$I$169,7,FALSE)</f>
        <v>#N/A</v>
      </c>
      <c r="N39" s="88" t="e">
        <f>VLOOKUP(N38,개설!$C$4:$I$169,7,FALSE)</f>
        <v>#N/A</v>
      </c>
      <c r="O39" s="89" t="e">
        <f>VLOOKUP(O38,개설!$C$4:$I$169,7,FALSE)</f>
        <v>#N/A</v>
      </c>
      <c r="P39" s="86" t="str">
        <f>VLOOKUP(P38,개설!$C$4:$I$169,7,FALSE)</f>
        <v>김덕영,이현주,양성</v>
      </c>
      <c r="Q39" s="88" t="e">
        <f>VLOOKUP(Q38,개설!$C$4:$I$169,7,FALSE)</f>
        <v>#N/A</v>
      </c>
      <c r="R39" s="88" t="e">
        <f>VLOOKUP(R38,개설!$C$4:$I$169,7,FALSE)</f>
        <v>#N/A</v>
      </c>
      <c r="S39" s="89" t="e">
        <f>VLOOKUP(S38,개설!$C$4:$I$169,7,FALSE)</f>
        <v>#N/A</v>
      </c>
      <c r="T39" s="88" t="e">
        <f>VLOOKUP(T38,개설!$C$4:$I$169,7,FALSE)</f>
        <v>#N/A</v>
      </c>
      <c r="U39" s="87" t="e">
        <f>VLOOKUP(U38,개설!$C$4:$I$169,7,FALSE)</f>
        <v>#N/A</v>
      </c>
      <c r="V39" s="87" t="e">
        <f>VLOOKUP(V38,개설!$C$4:$I$169,7,FALSE)</f>
        <v>#N/A</v>
      </c>
      <c r="W39" s="136" t="e">
        <f>VLOOKUP(W38,개설!$C$4:$I$169,7,FALSE)</f>
        <v>#N/A</v>
      </c>
    </row>
    <row r="40" spans="2:23" s="3" customFormat="1" ht="45">
      <c r="B40" s="422"/>
      <c r="C40" s="91" t="s">
        <v>8</v>
      </c>
      <c r="D40" s="92" t="e">
        <f>VLOOKUP(D38,개설!$C$4:$I$169,5,FALSE)</f>
        <v>#N/A</v>
      </c>
      <c r="E40" s="93" t="e">
        <f>VLOOKUP(E38,개설!$C$4:$I$169,5,FALSE)</f>
        <v>#N/A</v>
      </c>
      <c r="F40" s="94" t="e">
        <f>VLOOKUP(F38,개설!$C$4:$I$169,5,FALSE)</f>
        <v>#N/A</v>
      </c>
      <c r="G40" s="94" t="e">
        <f>VLOOKUP(G38,개설!$C$4:$I$169,5,FALSE)</f>
        <v>#N/A</v>
      </c>
      <c r="H40" s="92" t="e">
        <f>VLOOKUP(H38,개설!$C$4:$I$169,5,FALSE)</f>
        <v>#N/A</v>
      </c>
      <c r="I40" s="94" t="e">
        <f>VLOOKUP(I38,개설!$C$4:$I$169,5,FALSE)</f>
        <v>#N/A</v>
      </c>
      <c r="J40" s="94" t="e">
        <f>VLOOKUP(J38,개설!$C$4:$I$169,5,FALSE)</f>
        <v>#N/A</v>
      </c>
      <c r="K40" s="93" t="e">
        <f>VLOOKUP(K38,개설!$C$4:$I$169,5,FALSE)</f>
        <v>#N/A</v>
      </c>
      <c r="L40" s="92" t="e">
        <f>VLOOKUP(L38,개설!$C$4:$I$169,5,FALSE)</f>
        <v>#N/A</v>
      </c>
      <c r="M40" s="94" t="e">
        <f>VLOOKUP(M38,개설!$C$4:$I$169,5,FALSE)</f>
        <v>#N/A</v>
      </c>
      <c r="N40" s="94" t="e">
        <f>VLOOKUP(N38,개설!$C$4:$I$169,5,FALSE)</f>
        <v>#N/A</v>
      </c>
      <c r="O40" s="95" t="e">
        <f>VLOOKUP(O38,개설!$C$4:$I$169,5,FALSE)</f>
        <v>#N/A</v>
      </c>
      <c r="P40" s="92" t="str">
        <f>VLOOKUP(P38,개설!$C$4:$I$169,5,FALSE)</f>
        <v>정보기전 콜로퀴움
Information &amp; Mechatronics Colloquium</v>
      </c>
      <c r="Q40" s="94" t="e">
        <f>VLOOKUP(Q38,개설!$C$4:$I$169,5,FALSE)</f>
        <v>#N/A</v>
      </c>
      <c r="R40" s="94" t="e">
        <f>VLOOKUP(R38,개설!$C$4:$I$169,5,FALSE)</f>
        <v>#N/A</v>
      </c>
      <c r="S40" s="95" t="e">
        <f>VLOOKUP(S38,개설!$C$4:$I$169,5,FALSE)</f>
        <v>#N/A</v>
      </c>
      <c r="T40" s="94" t="e">
        <f>VLOOKUP(T38,개설!$C$4:$I$169,5,FALSE)</f>
        <v>#N/A</v>
      </c>
      <c r="U40" s="93" t="e">
        <f>VLOOKUP(U38,개설!$C$4:$I$169,5,FALSE)</f>
        <v>#N/A</v>
      </c>
      <c r="V40" s="93" t="e">
        <f>VLOOKUP(V38,개설!$C$4:$I$169,5,FALSE)</f>
        <v>#N/A</v>
      </c>
      <c r="W40" s="139" t="e">
        <f>VLOOKUP(W38,개설!$C$4:$I$169,5,FALSE)</f>
        <v>#N/A</v>
      </c>
    </row>
    <row r="41" spans="2:23" s="25" customFormat="1" ht="13.5">
      <c r="B41" s="422"/>
      <c r="C41" s="284" t="s">
        <v>83</v>
      </c>
      <c r="D41" s="98" t="s">
        <v>69</v>
      </c>
      <c r="E41" s="99" t="s">
        <v>67</v>
      </c>
      <c r="F41" s="285" t="s">
        <v>6</v>
      </c>
      <c r="G41" s="285" t="s">
        <v>68</v>
      </c>
      <c r="H41" s="98"/>
      <c r="I41" s="285"/>
      <c r="J41" s="285"/>
      <c r="K41" s="99"/>
      <c r="L41" s="98" t="s">
        <v>67</v>
      </c>
      <c r="M41" s="285" t="s">
        <v>6</v>
      </c>
      <c r="N41" s="285" t="s">
        <v>68</v>
      </c>
      <c r="O41" s="101" t="s">
        <v>71</v>
      </c>
      <c r="P41" s="98" t="s">
        <v>67</v>
      </c>
      <c r="Q41" s="285" t="s">
        <v>178</v>
      </c>
      <c r="R41" s="285" t="s">
        <v>116</v>
      </c>
      <c r="S41" s="101"/>
      <c r="T41" s="285"/>
      <c r="U41" s="99"/>
      <c r="V41" s="132"/>
      <c r="W41" s="133"/>
    </row>
    <row r="42" spans="2:23" s="67" customFormat="1" ht="13.5">
      <c r="B42" s="422"/>
      <c r="C42" s="79" t="s">
        <v>81</v>
      </c>
      <c r="D42" s="80">
        <v>15627</v>
      </c>
      <c r="E42" s="81">
        <v>15694</v>
      </c>
      <c r="F42" s="82"/>
      <c r="G42" s="82"/>
      <c r="H42" s="80"/>
      <c r="I42" s="82"/>
      <c r="J42" s="82"/>
      <c r="K42" s="81"/>
      <c r="L42" s="80">
        <v>15627</v>
      </c>
      <c r="M42" s="82">
        <v>15694</v>
      </c>
      <c r="N42" s="82">
        <v>15418</v>
      </c>
      <c r="O42" s="83"/>
      <c r="P42" s="80"/>
      <c r="Q42" s="82"/>
      <c r="R42" s="82"/>
      <c r="S42" s="83"/>
      <c r="T42" s="82"/>
      <c r="U42" s="81"/>
      <c r="V42" s="123"/>
      <c r="W42" s="124"/>
    </row>
    <row r="43" spans="2:23" s="3" customFormat="1" ht="13.5">
      <c r="B43" s="422"/>
      <c r="C43" s="85" t="s">
        <v>66</v>
      </c>
      <c r="D43" s="86" t="e">
        <f>VLOOKUP(D42,개설!$C$4:$I$169,7,FALSE)</f>
        <v>#N/A</v>
      </c>
      <c r="E43" s="87" t="e">
        <f>VLOOKUP(E42,개설!$C$4:$I$169,7,FALSE)</f>
        <v>#N/A</v>
      </c>
      <c r="F43" s="88" t="e">
        <f>VLOOKUP(F42,개설!$C$4:$I$169,7,FALSE)</f>
        <v>#N/A</v>
      </c>
      <c r="G43" s="88" t="e">
        <f>VLOOKUP(G42,개설!$C$4:$I$169,7,FALSE)</f>
        <v>#N/A</v>
      </c>
      <c r="H43" s="86" t="e">
        <f>VLOOKUP(H42,개설!$C$4:$I$169,7,FALSE)</f>
        <v>#N/A</v>
      </c>
      <c r="I43" s="88" t="e">
        <f>VLOOKUP(I42,개설!$C$4:$I$169,7,FALSE)</f>
        <v>#N/A</v>
      </c>
      <c r="J43" s="88" t="e">
        <f>VLOOKUP(J42,개설!$C$4:$I$169,7,FALSE)</f>
        <v>#N/A</v>
      </c>
      <c r="K43" s="87" t="e">
        <f>VLOOKUP(K42,개설!$C$4:$I$169,7,FALSE)</f>
        <v>#N/A</v>
      </c>
      <c r="L43" s="86" t="e">
        <f>VLOOKUP(L42,개설!$C$4:$I$169,7,FALSE)</f>
        <v>#N/A</v>
      </c>
      <c r="M43" s="88" t="e">
        <f>VLOOKUP(M42,개설!$C$4:$I$169,7,FALSE)</f>
        <v>#N/A</v>
      </c>
      <c r="N43" s="88" t="e">
        <f>VLOOKUP(N42,개설!$C$4:$I$169,7,FALSE)</f>
        <v>#N/A</v>
      </c>
      <c r="O43" s="89" t="e">
        <f>VLOOKUP(O42,개설!$C$4:$I$169,7,FALSE)</f>
        <v>#N/A</v>
      </c>
      <c r="P43" s="86" t="e">
        <f>VLOOKUP(P42,개설!$C$4:$I$169,7,FALSE)</f>
        <v>#N/A</v>
      </c>
      <c r="Q43" s="88" t="e">
        <f>VLOOKUP(Q42,개설!$C$4:$I$169,7,FALSE)</f>
        <v>#N/A</v>
      </c>
      <c r="R43" s="88" t="e">
        <f>VLOOKUP(R42,개설!$C$4:$I$169,7,FALSE)</f>
        <v>#N/A</v>
      </c>
      <c r="S43" s="89" t="e">
        <f>VLOOKUP(S42,개설!$C$4:$I$169,7,FALSE)</f>
        <v>#N/A</v>
      </c>
      <c r="T43" s="88" t="e">
        <f>VLOOKUP(T42,개설!$C$4:$I$169,7,FALSE)</f>
        <v>#N/A</v>
      </c>
      <c r="U43" s="87" t="e">
        <f>VLOOKUP(U42,개설!$C$4:$I$169,7,FALSE)</f>
        <v>#N/A</v>
      </c>
      <c r="V43" s="87" t="e">
        <f>VLOOKUP(V42,개설!$C$4:$I$169,7,FALSE)</f>
        <v>#N/A</v>
      </c>
      <c r="W43" s="136" t="e">
        <f>VLOOKUP(W42,개설!$C$4:$I$169,7,FALSE)</f>
        <v>#N/A</v>
      </c>
    </row>
    <row r="44" spans="2:23" s="3" customFormat="1" ht="13.5">
      <c r="B44" s="422"/>
      <c r="C44" s="91" t="s">
        <v>8</v>
      </c>
      <c r="D44" s="92" t="e">
        <f>VLOOKUP(D42,개설!$C$4:$I$169,5,FALSE)</f>
        <v>#N/A</v>
      </c>
      <c r="E44" s="93" t="e">
        <f>VLOOKUP(E42,개설!$C$4:$I$169,5,FALSE)</f>
        <v>#N/A</v>
      </c>
      <c r="F44" s="94" t="e">
        <f>VLOOKUP(F42,개설!$C$4:$I$169,5,FALSE)</f>
        <v>#N/A</v>
      </c>
      <c r="G44" s="94" t="e">
        <f>VLOOKUP(G42,개설!$C$4:$I$169,5,FALSE)</f>
        <v>#N/A</v>
      </c>
      <c r="H44" s="92" t="e">
        <f>VLOOKUP(H42,개설!$C$4:$I$169,5,FALSE)</f>
        <v>#N/A</v>
      </c>
      <c r="I44" s="94" t="e">
        <f>VLOOKUP(I42,개설!$C$4:$I$169,5,FALSE)</f>
        <v>#N/A</v>
      </c>
      <c r="J44" s="94" t="e">
        <f>VLOOKUP(J42,개설!$C$4:$I$169,5,FALSE)</f>
        <v>#N/A</v>
      </c>
      <c r="K44" s="93" t="e">
        <f>VLOOKUP(K42,개설!$C$4:$I$169,5,FALSE)</f>
        <v>#N/A</v>
      </c>
      <c r="L44" s="92" t="e">
        <f>VLOOKUP(L42,개설!$C$4:$I$169,5,FALSE)</f>
        <v>#N/A</v>
      </c>
      <c r="M44" s="94" t="e">
        <f>VLOOKUP(M42,개설!$C$4:$I$169,5,FALSE)</f>
        <v>#N/A</v>
      </c>
      <c r="N44" s="94" t="e">
        <f>VLOOKUP(N42,개설!$C$4:$I$169,5,FALSE)</f>
        <v>#N/A</v>
      </c>
      <c r="O44" s="95" t="e">
        <f>VLOOKUP(O42,개설!$C$4:$I$169,5,FALSE)</f>
        <v>#N/A</v>
      </c>
      <c r="P44" s="92" t="e">
        <f>VLOOKUP(P42,개설!$C$4:$I$169,5,FALSE)</f>
        <v>#N/A</v>
      </c>
      <c r="Q44" s="94" t="e">
        <f>VLOOKUP(Q42,개설!$C$4:$I$169,5,FALSE)</f>
        <v>#N/A</v>
      </c>
      <c r="R44" s="94" t="e">
        <f>VLOOKUP(R42,개설!$C$4:$I$169,5,FALSE)</f>
        <v>#N/A</v>
      </c>
      <c r="S44" s="95" t="e">
        <f>VLOOKUP(S42,개설!$C$4:$I$169,5,FALSE)</f>
        <v>#N/A</v>
      </c>
      <c r="T44" s="94" t="e">
        <f>VLOOKUP(T42,개설!$C$4:$I$169,5,FALSE)</f>
        <v>#N/A</v>
      </c>
      <c r="U44" s="93" t="e">
        <f>VLOOKUP(U42,개설!$C$4:$I$169,5,FALSE)</f>
        <v>#N/A</v>
      </c>
      <c r="V44" s="93" t="e">
        <f>VLOOKUP(V42,개설!$C$4:$I$169,5,FALSE)</f>
        <v>#N/A</v>
      </c>
      <c r="W44" s="139" t="e">
        <f>VLOOKUP(W42,개설!$C$4:$I$169,5,FALSE)</f>
        <v>#N/A</v>
      </c>
    </row>
    <row r="45" spans="2:23" s="25" customFormat="1" ht="13.5">
      <c r="B45" s="423"/>
      <c r="C45" s="284" t="s">
        <v>83</v>
      </c>
      <c r="D45" s="98" t="s">
        <v>169</v>
      </c>
      <c r="E45" s="99" t="s">
        <v>170</v>
      </c>
      <c r="F45" s="285"/>
      <c r="G45" s="285"/>
      <c r="H45" s="98"/>
      <c r="I45" s="285"/>
      <c r="J45" s="285"/>
      <c r="K45" s="99"/>
      <c r="L45" s="98" t="s">
        <v>169</v>
      </c>
      <c r="M45" s="285" t="s">
        <v>170</v>
      </c>
      <c r="N45" s="285" t="s">
        <v>171</v>
      </c>
      <c r="O45" s="101"/>
      <c r="P45" s="98"/>
      <c r="Q45" s="285"/>
      <c r="R45" s="285"/>
      <c r="S45" s="101"/>
      <c r="T45" s="285"/>
      <c r="U45" s="99"/>
      <c r="V45" s="132"/>
      <c r="W45" s="133"/>
    </row>
    <row r="46" spans="2:23" s="67" customFormat="1" ht="13.5">
      <c r="B46" s="448" t="s">
        <v>80</v>
      </c>
      <c r="C46" s="68" t="s">
        <v>81</v>
      </c>
      <c r="D46" s="69">
        <v>15401</v>
      </c>
      <c r="E46" s="70"/>
      <c r="F46" s="71"/>
      <c r="G46" s="71"/>
      <c r="H46" s="69"/>
      <c r="I46" s="71"/>
      <c r="J46" s="71"/>
      <c r="K46" s="70"/>
      <c r="L46" s="69">
        <v>15401</v>
      </c>
      <c r="M46" s="71">
        <v>11678</v>
      </c>
      <c r="N46" s="71"/>
      <c r="O46" s="73"/>
      <c r="P46" s="69"/>
      <c r="Q46" s="71"/>
      <c r="R46" s="71"/>
      <c r="S46" s="73"/>
      <c r="T46" s="71"/>
      <c r="U46" s="70"/>
      <c r="V46" s="75"/>
      <c r="W46" s="76"/>
    </row>
    <row r="47" spans="2:23" s="3" customFormat="1" ht="13.5">
      <c r="B47" s="449"/>
      <c r="C47" s="33" t="s">
        <v>66</v>
      </c>
      <c r="D47" s="5" t="e">
        <f>VLOOKUP(D46,개설!$C$4:$I$169,7,FALSE)</f>
        <v>#N/A</v>
      </c>
      <c r="E47" s="6" t="e">
        <f>VLOOKUP(E46,개설!$C$4:$I$169,7,FALSE)</f>
        <v>#N/A</v>
      </c>
      <c r="F47" s="7" t="e">
        <f>VLOOKUP(F46,개설!$C$4:$I$169,7,FALSE)</f>
        <v>#N/A</v>
      </c>
      <c r="G47" s="7" t="e">
        <f>VLOOKUP(G46,개설!$C$4:$I$169,7,FALSE)</f>
        <v>#N/A</v>
      </c>
      <c r="H47" s="5" t="e">
        <f>VLOOKUP(H46,개설!$C$4:$I$169,7,FALSE)</f>
        <v>#N/A</v>
      </c>
      <c r="I47" s="7" t="e">
        <f>VLOOKUP(I46,개설!$C$4:$I$169,7,FALSE)</f>
        <v>#N/A</v>
      </c>
      <c r="J47" s="7" t="e">
        <f>VLOOKUP(J46,개설!$C$4:$I$169,7,FALSE)</f>
        <v>#N/A</v>
      </c>
      <c r="K47" s="6" t="e">
        <f>VLOOKUP(K46,개설!$C$4:$I$169,7,FALSE)</f>
        <v>#N/A</v>
      </c>
      <c r="L47" s="5" t="e">
        <f>VLOOKUP(L46,개설!$C$4:$I$169,7,FALSE)</f>
        <v>#N/A</v>
      </c>
      <c r="M47" s="7" t="e">
        <f>VLOOKUP(M46,개설!$C$4:$I$169,7,FALSE)</f>
        <v>#N/A</v>
      </c>
      <c r="N47" s="7" t="e">
        <f>VLOOKUP(N46,개설!$C$4:$I$169,7,FALSE)</f>
        <v>#N/A</v>
      </c>
      <c r="O47" s="9" t="e">
        <f>VLOOKUP(O46,개설!$C$4:$I$169,7,FALSE)</f>
        <v>#N/A</v>
      </c>
      <c r="P47" s="5" t="e">
        <f>VLOOKUP(P46,개설!$C$4:$I$169,7,FALSE)</f>
        <v>#N/A</v>
      </c>
      <c r="Q47" s="7" t="e">
        <f>VLOOKUP(Q46,개설!$C$4:$I$169,7,FALSE)</f>
        <v>#N/A</v>
      </c>
      <c r="R47" s="7" t="e">
        <f>VLOOKUP(R46,개설!$C$4:$I$169,7,FALSE)</f>
        <v>#N/A</v>
      </c>
      <c r="S47" s="9" t="e">
        <f>VLOOKUP(S46,개설!$C$4:$I$169,7,FALSE)</f>
        <v>#N/A</v>
      </c>
      <c r="T47" s="7" t="e">
        <f>VLOOKUP(T46,개설!$C$4:$I$169,7,FALSE)</f>
        <v>#N/A</v>
      </c>
      <c r="U47" s="6" t="e">
        <f>VLOOKUP(U46,개설!$C$4:$I$169,7,FALSE)</f>
        <v>#N/A</v>
      </c>
      <c r="V47" s="6" t="e">
        <f>VLOOKUP(V46,개설!$C$4:$I$169,7,FALSE)</f>
        <v>#N/A</v>
      </c>
      <c r="W47" s="36" t="e">
        <f>VLOOKUP(W46,개설!$C$4:$I$169,7,FALSE)</f>
        <v>#N/A</v>
      </c>
    </row>
    <row r="48" spans="2:23" s="3" customFormat="1" ht="13.5">
      <c r="B48" s="449"/>
      <c r="C48" s="34" t="s">
        <v>8</v>
      </c>
      <c r="D48" s="12" t="e">
        <f>VLOOKUP(D46,개설!$C$4:$I$169,5,FALSE)</f>
        <v>#N/A</v>
      </c>
      <c r="E48" s="13" t="e">
        <f>VLOOKUP(E46,개설!$C$4:$I$169,5,FALSE)</f>
        <v>#N/A</v>
      </c>
      <c r="F48" s="14" t="e">
        <f>VLOOKUP(F46,개설!$C$4:$I$169,5,FALSE)</f>
        <v>#N/A</v>
      </c>
      <c r="G48" s="14" t="e">
        <f>VLOOKUP(G46,개설!$C$4:$I$169,5,FALSE)</f>
        <v>#N/A</v>
      </c>
      <c r="H48" s="12" t="e">
        <f>VLOOKUP(H46,개설!$C$4:$I$169,5,FALSE)</f>
        <v>#N/A</v>
      </c>
      <c r="I48" s="14" t="e">
        <f>VLOOKUP(I46,개설!$C$4:$I$169,5,FALSE)</f>
        <v>#N/A</v>
      </c>
      <c r="J48" s="14" t="e">
        <f>VLOOKUP(J46,개설!$C$4:$I$169,5,FALSE)</f>
        <v>#N/A</v>
      </c>
      <c r="K48" s="13" t="e">
        <f>VLOOKUP(K46,개설!$C$4:$I$169,5,FALSE)</f>
        <v>#N/A</v>
      </c>
      <c r="L48" s="12" t="e">
        <f>VLOOKUP(L46,개설!$C$4:$I$169,5,FALSE)</f>
        <v>#N/A</v>
      </c>
      <c r="M48" s="14" t="e">
        <f>VLOOKUP(M46,개설!$C$4:$I$169,5,FALSE)</f>
        <v>#N/A</v>
      </c>
      <c r="N48" s="14" t="e">
        <f>VLOOKUP(N46,개설!$C$4:$I$169,5,FALSE)</f>
        <v>#N/A</v>
      </c>
      <c r="O48" s="16" t="e">
        <f>VLOOKUP(O46,개설!$C$4:$I$169,5,FALSE)</f>
        <v>#N/A</v>
      </c>
      <c r="P48" s="12" t="e">
        <f>VLOOKUP(P46,개설!$C$4:$I$169,5,FALSE)</f>
        <v>#N/A</v>
      </c>
      <c r="Q48" s="14" t="e">
        <f>VLOOKUP(Q46,개설!$C$4:$I$169,5,FALSE)</f>
        <v>#N/A</v>
      </c>
      <c r="R48" s="14" t="e">
        <f>VLOOKUP(R46,개설!$C$4:$I$169,5,FALSE)</f>
        <v>#N/A</v>
      </c>
      <c r="S48" s="16" t="e">
        <f>VLOOKUP(S46,개설!$C$4:$I$169,5,FALSE)</f>
        <v>#N/A</v>
      </c>
      <c r="T48" s="14" t="e">
        <f>VLOOKUP(T46,개설!$C$4:$I$169,5,FALSE)</f>
        <v>#N/A</v>
      </c>
      <c r="U48" s="13" t="e">
        <f>VLOOKUP(U46,개설!$C$4:$I$169,5,FALSE)</f>
        <v>#N/A</v>
      </c>
      <c r="V48" s="13" t="e">
        <f>VLOOKUP(V46,개설!$C$4:$I$169,5,FALSE)</f>
        <v>#N/A</v>
      </c>
      <c r="W48" s="37" t="e">
        <f>VLOOKUP(W46,개설!$C$4:$I$169,5,FALSE)</f>
        <v>#N/A</v>
      </c>
    </row>
    <row r="49" spans="2:23" s="25" customFormat="1" ht="13.5">
      <c r="B49" s="449"/>
      <c r="C49" s="286" t="s">
        <v>83</v>
      </c>
      <c r="D49" s="27" t="s">
        <v>179</v>
      </c>
      <c r="E49" s="28"/>
      <c r="F49" s="29"/>
      <c r="G49" s="29"/>
      <c r="H49" s="27"/>
      <c r="I49" s="29"/>
      <c r="J49" s="29"/>
      <c r="K49" s="28"/>
      <c r="L49" s="27" t="s">
        <v>179</v>
      </c>
      <c r="M49" s="29" t="s">
        <v>180</v>
      </c>
      <c r="N49" s="29"/>
      <c r="O49" s="31"/>
      <c r="P49" s="27"/>
      <c r="Q49" s="29"/>
      <c r="R49" s="29"/>
      <c r="S49" s="31"/>
      <c r="T49" s="29"/>
      <c r="U49" s="28"/>
      <c r="V49" s="38"/>
      <c r="W49" s="35"/>
    </row>
    <row r="50" spans="2:23" s="67" customFormat="1" ht="13.5">
      <c r="B50" s="449"/>
      <c r="C50" s="329" t="s">
        <v>81</v>
      </c>
      <c r="D50" s="330"/>
      <c r="E50" s="331"/>
      <c r="F50" s="332"/>
      <c r="G50" s="332"/>
      <c r="H50" s="330"/>
      <c r="I50" s="332"/>
      <c r="J50" s="332"/>
      <c r="K50" s="331"/>
      <c r="L50" s="330"/>
      <c r="M50" s="332"/>
      <c r="N50" s="332"/>
      <c r="O50" s="333"/>
      <c r="P50" s="330"/>
      <c r="Q50" s="332"/>
      <c r="R50" s="332"/>
      <c r="S50" s="333"/>
      <c r="T50" s="332"/>
      <c r="U50" s="331"/>
      <c r="V50" s="334"/>
      <c r="W50" s="335"/>
    </row>
    <row r="51" spans="2:23" s="3" customFormat="1" ht="13.5">
      <c r="B51" s="449"/>
      <c r="C51" s="33" t="s">
        <v>66</v>
      </c>
      <c r="D51" s="5" t="e">
        <f>VLOOKUP(D50,개설!$C$4:$I$169,7,FALSE)</f>
        <v>#N/A</v>
      </c>
      <c r="E51" s="6" t="e">
        <f>VLOOKUP(E50,개설!$C$4:$I$169,7,FALSE)</f>
        <v>#N/A</v>
      </c>
      <c r="F51" s="7" t="e">
        <f>VLOOKUP(F50,개설!$C$4:$I$169,7,FALSE)</f>
        <v>#N/A</v>
      </c>
      <c r="G51" s="7" t="e">
        <f>VLOOKUP(G50,개설!$C$4:$I$169,7,FALSE)</f>
        <v>#N/A</v>
      </c>
      <c r="H51" s="5" t="e">
        <f>VLOOKUP(H50,개설!$C$4:$I$169,7,FALSE)</f>
        <v>#N/A</v>
      </c>
      <c r="I51" s="7" t="e">
        <f>VLOOKUP(I50,개설!$C$4:$I$169,7,FALSE)</f>
        <v>#N/A</v>
      </c>
      <c r="J51" s="7" t="e">
        <f>VLOOKUP(J50,개설!$C$4:$I$169,7,FALSE)</f>
        <v>#N/A</v>
      </c>
      <c r="K51" s="6" t="e">
        <f>VLOOKUP(K50,개설!$C$4:$I$169,7,FALSE)</f>
        <v>#N/A</v>
      </c>
      <c r="L51" s="5" t="e">
        <f>VLOOKUP(L50,개설!$C$4:$I$169,7,FALSE)</f>
        <v>#N/A</v>
      </c>
      <c r="M51" s="7" t="e">
        <f>VLOOKUP(M50,개설!$C$4:$I$169,7,FALSE)</f>
        <v>#N/A</v>
      </c>
      <c r="N51" s="7" t="e">
        <f>VLOOKUP(N50,개설!$C$4:$I$169,7,FALSE)</f>
        <v>#N/A</v>
      </c>
      <c r="O51" s="9" t="e">
        <f>VLOOKUP(O50,개설!$C$4:$I$169,7,FALSE)</f>
        <v>#N/A</v>
      </c>
      <c r="P51" s="5" t="e">
        <f>VLOOKUP(P50,개설!$C$4:$I$169,7,FALSE)</f>
        <v>#N/A</v>
      </c>
      <c r="Q51" s="7" t="e">
        <f>VLOOKUP(Q50,개설!$C$4:$I$169,7,FALSE)</f>
        <v>#N/A</v>
      </c>
      <c r="R51" s="7" t="e">
        <f>VLOOKUP(R50,개설!$C$4:$I$169,7,FALSE)</f>
        <v>#N/A</v>
      </c>
      <c r="S51" s="9" t="e">
        <f>VLOOKUP(S50,개설!$C$4:$I$169,7,FALSE)</f>
        <v>#N/A</v>
      </c>
      <c r="T51" s="7" t="e">
        <f>VLOOKUP(T50,개설!$C$4:$I$169,7,FALSE)</f>
        <v>#N/A</v>
      </c>
      <c r="U51" s="6" t="e">
        <f>VLOOKUP(U50,개설!$C$4:$I$169,7,FALSE)</f>
        <v>#N/A</v>
      </c>
      <c r="V51" s="6" t="e">
        <f>VLOOKUP(V50,개설!$C$4:$I$169,7,FALSE)</f>
        <v>#N/A</v>
      </c>
      <c r="W51" s="36" t="e">
        <f>VLOOKUP(W50,개설!$C$4:$I$169,7,FALSE)</f>
        <v>#N/A</v>
      </c>
    </row>
    <row r="52" spans="2:23" s="3" customFormat="1" ht="13.5">
      <c r="B52" s="449"/>
      <c r="C52" s="34" t="s">
        <v>8</v>
      </c>
      <c r="D52" s="12" t="e">
        <f>VLOOKUP(D50,개설!$C$4:$I$169,5,FALSE)</f>
        <v>#N/A</v>
      </c>
      <c r="E52" s="13" t="e">
        <f>VLOOKUP(E50,개설!$C$4:$I$169,5,FALSE)</f>
        <v>#N/A</v>
      </c>
      <c r="F52" s="14" t="e">
        <f>VLOOKUP(F50,개설!$C$4:$I$169,5,FALSE)</f>
        <v>#N/A</v>
      </c>
      <c r="G52" s="14" t="e">
        <f>VLOOKUP(G50,개설!$C$4:$I$169,5,FALSE)</f>
        <v>#N/A</v>
      </c>
      <c r="H52" s="12" t="e">
        <f>VLOOKUP(H50,개설!$C$4:$I$169,5,FALSE)</f>
        <v>#N/A</v>
      </c>
      <c r="I52" s="14" t="e">
        <f>VLOOKUP(I50,개설!$C$4:$I$169,5,FALSE)</f>
        <v>#N/A</v>
      </c>
      <c r="J52" s="14" t="e">
        <f>VLOOKUP(J50,개설!$C$4:$I$169,5,FALSE)</f>
        <v>#N/A</v>
      </c>
      <c r="K52" s="13" t="e">
        <f>VLOOKUP(K50,개설!$C$4:$I$169,5,FALSE)</f>
        <v>#N/A</v>
      </c>
      <c r="L52" s="12" t="e">
        <f>VLOOKUP(L50,개설!$C$4:$I$169,5,FALSE)</f>
        <v>#N/A</v>
      </c>
      <c r="M52" s="14" t="e">
        <f>VLOOKUP(M50,개설!$C$4:$I$169,5,FALSE)</f>
        <v>#N/A</v>
      </c>
      <c r="N52" s="14" t="e">
        <f>VLOOKUP(N50,개설!$C$4:$I$169,5,FALSE)</f>
        <v>#N/A</v>
      </c>
      <c r="O52" s="16" t="e">
        <f>VLOOKUP(O50,개설!$C$4:$I$169,5,FALSE)</f>
        <v>#N/A</v>
      </c>
      <c r="P52" s="12" t="e">
        <f>VLOOKUP(P50,개설!$C$4:$I$169,5,FALSE)</f>
        <v>#N/A</v>
      </c>
      <c r="Q52" s="14" t="e">
        <f>VLOOKUP(Q50,개설!$C$4:$I$169,5,FALSE)</f>
        <v>#N/A</v>
      </c>
      <c r="R52" s="14" t="e">
        <f>VLOOKUP(R50,개설!$C$4:$I$169,5,FALSE)</f>
        <v>#N/A</v>
      </c>
      <c r="S52" s="16" t="e">
        <f>VLOOKUP(S50,개설!$C$4:$I$169,5,FALSE)</f>
        <v>#N/A</v>
      </c>
      <c r="T52" s="14" t="e">
        <f>VLOOKUP(T50,개설!$C$4:$I$169,5,FALSE)</f>
        <v>#N/A</v>
      </c>
      <c r="U52" s="13" t="e">
        <f>VLOOKUP(U50,개설!$C$4:$I$169,5,FALSE)</f>
        <v>#N/A</v>
      </c>
      <c r="V52" s="13" t="e">
        <f>VLOOKUP(V50,개설!$C$4:$I$169,5,FALSE)</f>
        <v>#N/A</v>
      </c>
      <c r="W52" s="37" t="e">
        <f>VLOOKUP(W50,개설!$C$4:$I$169,5,FALSE)</f>
        <v>#N/A</v>
      </c>
    </row>
    <row r="53" spans="2:23" s="25" customFormat="1" ht="14.25" thickBot="1">
      <c r="B53" s="468"/>
      <c r="C53" s="18" t="s">
        <v>83</v>
      </c>
      <c r="D53" s="19"/>
      <c r="E53" s="20"/>
      <c r="F53" s="21"/>
      <c r="G53" s="21"/>
      <c r="H53" s="19"/>
      <c r="I53" s="21"/>
      <c r="J53" s="21"/>
      <c r="K53" s="20"/>
      <c r="L53" s="19"/>
      <c r="M53" s="21"/>
      <c r="N53" s="21"/>
      <c r="O53" s="23"/>
      <c r="P53" s="19"/>
      <c r="Q53" s="21"/>
      <c r="R53" s="21"/>
      <c r="S53" s="23"/>
      <c r="T53" s="21"/>
      <c r="U53" s="20"/>
      <c r="V53" s="336"/>
      <c r="W53" s="337"/>
    </row>
    <row r="54" s="77" customFormat="1" ht="18.75" customHeight="1"/>
  </sheetData>
  <sheetProtection/>
  <mergeCells count="14">
    <mergeCell ref="B46:B53"/>
    <mergeCell ref="P4:S4"/>
    <mergeCell ref="T4:W4"/>
    <mergeCell ref="B5:B12"/>
    <mergeCell ref="B13:B20"/>
    <mergeCell ref="B21:W21"/>
    <mergeCell ref="B22:B29"/>
    <mergeCell ref="J22:K24"/>
    <mergeCell ref="B4:C4"/>
    <mergeCell ref="D4:G4"/>
    <mergeCell ref="H4:K4"/>
    <mergeCell ref="L4:O4"/>
    <mergeCell ref="B30:B37"/>
    <mergeCell ref="B38:B45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K29"/>
  <sheetViews>
    <sheetView showGridLines="0" zoomScalePageLayoutView="0" workbookViewId="0" topLeftCell="A1">
      <pane xSplit="3" ySplit="4" topLeftCell="D5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5" width="13.57421875" style="1" customWidth="1"/>
    <col min="6" max="7" width="4.7109375" style="1" customWidth="1"/>
    <col min="8" max="9" width="13.57421875" style="1" customWidth="1"/>
    <col min="10" max="11" width="4.7109375" style="1" customWidth="1"/>
    <col min="12" max="13" width="13.57421875" style="1" customWidth="1"/>
    <col min="14" max="15" width="4.7109375" style="1" bestFit="1" customWidth="1"/>
    <col min="16" max="17" width="13.57421875" style="1" customWidth="1"/>
    <col min="18" max="23" width="4.7109375" style="1" bestFit="1" customWidth="1"/>
    <col min="24" max="16384" width="9.00390625" style="1" customWidth="1"/>
  </cols>
  <sheetData>
    <row r="3" ht="49.5" customHeight="1" thickBot="1"/>
    <row r="4" spans="1:23" ht="18.75" customHeight="1">
      <c r="A4" s="2"/>
      <c r="B4" s="436" t="s">
        <v>94</v>
      </c>
      <c r="C4" s="437"/>
      <c r="D4" s="438" t="s">
        <v>4</v>
      </c>
      <c r="E4" s="439"/>
      <c r="F4" s="439"/>
      <c r="G4" s="440"/>
      <c r="H4" s="438" t="s">
        <v>0</v>
      </c>
      <c r="I4" s="439"/>
      <c r="J4" s="439"/>
      <c r="K4" s="440"/>
      <c r="L4" s="438" t="s">
        <v>1</v>
      </c>
      <c r="M4" s="439"/>
      <c r="N4" s="439"/>
      <c r="O4" s="440"/>
      <c r="P4" s="438" t="s">
        <v>2</v>
      </c>
      <c r="Q4" s="439"/>
      <c r="R4" s="439"/>
      <c r="S4" s="440"/>
      <c r="T4" s="441" t="s">
        <v>3</v>
      </c>
      <c r="U4" s="439"/>
      <c r="V4" s="439"/>
      <c r="W4" s="442"/>
    </row>
    <row r="5" spans="2:23" s="67" customFormat="1" ht="13.5">
      <c r="B5" s="413" t="s">
        <v>72</v>
      </c>
      <c r="C5" s="79" t="s">
        <v>81</v>
      </c>
      <c r="D5" s="80"/>
      <c r="E5" s="81"/>
      <c r="F5" s="82"/>
      <c r="G5" s="83"/>
      <c r="H5" s="80">
        <v>3644</v>
      </c>
      <c r="I5" s="82"/>
      <c r="J5" s="82"/>
      <c r="K5" s="83"/>
      <c r="L5" s="80"/>
      <c r="M5" s="82"/>
      <c r="N5" s="82"/>
      <c r="O5" s="83"/>
      <c r="P5" s="80">
        <v>3644</v>
      </c>
      <c r="Q5" s="82"/>
      <c r="R5" s="82"/>
      <c r="S5" s="83"/>
      <c r="T5" s="82"/>
      <c r="U5" s="82"/>
      <c r="V5" s="82"/>
      <c r="W5" s="84"/>
    </row>
    <row r="6" spans="2:23" ht="13.5">
      <c r="B6" s="414"/>
      <c r="C6" s="109" t="s">
        <v>84</v>
      </c>
      <c r="D6" s="110"/>
      <c r="E6" s="111"/>
      <c r="F6" s="112"/>
      <c r="G6" s="113"/>
      <c r="H6" s="110" t="str">
        <f>VLOOKUP(H5,개설!$C$4:$I$169,7,FALSE)</f>
        <v>장윤희</v>
      </c>
      <c r="I6" s="112"/>
      <c r="J6" s="112"/>
      <c r="K6" s="113"/>
      <c r="L6" s="110"/>
      <c r="M6" s="112"/>
      <c r="N6" s="112"/>
      <c r="O6" s="113"/>
      <c r="P6" s="110" t="str">
        <f>VLOOKUP(P5,개설!$C$4:$I$169,7,FALSE)</f>
        <v>장윤희</v>
      </c>
      <c r="Q6" s="112"/>
      <c r="R6" s="112"/>
      <c r="S6" s="113"/>
      <c r="T6" s="112"/>
      <c r="U6" s="112"/>
      <c r="V6" s="112"/>
      <c r="W6" s="114"/>
    </row>
    <row r="7" spans="2:23" ht="33.75">
      <c r="B7" s="415"/>
      <c r="C7" s="115" t="s">
        <v>85</v>
      </c>
      <c r="D7" s="110"/>
      <c r="E7" s="116"/>
      <c r="F7" s="117"/>
      <c r="G7" s="118"/>
      <c r="H7" s="119" t="str">
        <f>VLOOKUP(H5,개설!$C$4:$I$169,5,FALSE)</f>
        <v>응용양자화학
Applied Quantum Chemistry</v>
      </c>
      <c r="I7" s="117"/>
      <c r="J7" s="117"/>
      <c r="K7" s="118"/>
      <c r="L7" s="119"/>
      <c r="M7" s="117"/>
      <c r="N7" s="117"/>
      <c r="O7" s="118"/>
      <c r="P7" s="119" t="str">
        <f>VLOOKUP(P5,개설!$C$4:$I$169,5,FALSE)</f>
        <v>응용양자화학
Applied Quantum Chemistry</v>
      </c>
      <c r="Q7" s="117"/>
      <c r="R7" s="117"/>
      <c r="S7" s="118"/>
      <c r="T7" s="117"/>
      <c r="U7" s="117"/>
      <c r="V7" s="117"/>
      <c r="W7" s="120"/>
    </row>
    <row r="8" spans="2:23" s="25" customFormat="1" ht="13.5">
      <c r="B8" s="416"/>
      <c r="C8" s="97" t="s">
        <v>86</v>
      </c>
      <c r="D8" s="98"/>
      <c r="E8" s="99"/>
      <c r="F8" s="100"/>
      <c r="G8" s="101"/>
      <c r="H8" s="98" t="s">
        <v>96</v>
      </c>
      <c r="I8" s="100"/>
      <c r="J8" s="100"/>
      <c r="K8" s="101"/>
      <c r="L8" s="98"/>
      <c r="M8" s="100"/>
      <c r="N8" s="100"/>
      <c r="O8" s="101"/>
      <c r="P8" s="98" t="s">
        <v>96</v>
      </c>
      <c r="Q8" s="100"/>
      <c r="R8" s="100"/>
      <c r="S8" s="101"/>
      <c r="T8" s="100"/>
      <c r="U8" s="100"/>
      <c r="V8" s="100"/>
      <c r="W8" s="102"/>
    </row>
    <row r="9" spans="2:23" s="67" customFormat="1" ht="13.5">
      <c r="B9" s="409" t="s">
        <v>73</v>
      </c>
      <c r="C9" s="68" t="s">
        <v>81</v>
      </c>
      <c r="D9" s="69">
        <v>3648</v>
      </c>
      <c r="E9" s="70"/>
      <c r="F9" s="71"/>
      <c r="G9" s="73"/>
      <c r="H9" s="69">
        <v>3690</v>
      </c>
      <c r="I9" s="71">
        <v>3684</v>
      </c>
      <c r="J9" s="71"/>
      <c r="K9" s="73"/>
      <c r="L9" s="69">
        <v>3648</v>
      </c>
      <c r="M9" s="71"/>
      <c r="N9" s="71"/>
      <c r="O9" s="73"/>
      <c r="P9" s="69">
        <v>3690</v>
      </c>
      <c r="Q9" s="71">
        <v>3684</v>
      </c>
      <c r="R9" s="71"/>
      <c r="S9" s="73"/>
      <c r="T9" s="71"/>
      <c r="U9" s="71"/>
      <c r="V9" s="71"/>
      <c r="W9" s="78"/>
    </row>
    <row r="10" spans="2:23" s="3" customFormat="1" ht="13.5">
      <c r="B10" s="410"/>
      <c r="C10" s="33" t="s">
        <v>66</v>
      </c>
      <c r="D10" s="5" t="str">
        <f>VLOOKUP(D9,개설!$C$4:$I$169,7,FALSE)</f>
        <v>노도영</v>
      </c>
      <c r="E10" s="6"/>
      <c r="F10" s="7"/>
      <c r="G10" s="9"/>
      <c r="H10" s="5" t="str">
        <f>VLOOKUP(H9,개설!$C$4:$I$169,7,FALSE)</f>
        <v>고흥조</v>
      </c>
      <c r="I10" s="7" t="str">
        <f>VLOOKUP(I9,개설!$C$4:$I$169,7,FALSE)</f>
        <v>정건영</v>
      </c>
      <c r="J10" s="7"/>
      <c r="K10" s="9"/>
      <c r="L10" s="5" t="str">
        <f>VLOOKUP(L9,개설!$C$4:$I$169,7,FALSE)</f>
        <v>노도영</v>
      </c>
      <c r="M10" s="7"/>
      <c r="N10" s="7"/>
      <c r="O10" s="9"/>
      <c r="P10" s="5" t="str">
        <f>VLOOKUP(P9,개설!$C$4:$I$169,7,FALSE)</f>
        <v>고흥조</v>
      </c>
      <c r="Q10" s="7" t="str">
        <f>VLOOKUP(Q9,개설!$C$4:$I$169,7,FALSE)</f>
        <v>정건영</v>
      </c>
      <c r="R10" s="7"/>
      <c r="S10" s="9"/>
      <c r="T10" s="7"/>
      <c r="U10" s="7"/>
      <c r="V10" s="7"/>
      <c r="W10" s="10"/>
    </row>
    <row r="11" spans="2:23" s="3" customFormat="1" ht="56.25">
      <c r="B11" s="411"/>
      <c r="C11" s="34" t="s">
        <v>8</v>
      </c>
      <c r="D11" s="12" t="str">
        <f>VLOOKUP(D9,개설!$C$4:$I$169,5,FALSE)</f>
        <v>고급 X-ray 회절론
Modern X-ray Diffraction</v>
      </c>
      <c r="E11" s="13"/>
      <c r="F11" s="14"/>
      <c r="G11" s="16"/>
      <c r="H11" s="12" t="str">
        <f>VLOOKUP(H9,개설!$C$4:$I$169,5,FALSE)</f>
        <v>플렉시블 전기전자 재료 및 응용
Flexible Electronics:Materials and Applications</v>
      </c>
      <c r="I11" s="14" t="str">
        <f>VLOOKUP(I9,개설!$C$4:$I$169,5,FALSE)</f>
        <v>리소그라피 공정
Lithography Process</v>
      </c>
      <c r="J11" s="14"/>
      <c r="K11" s="16"/>
      <c r="L11" s="12" t="str">
        <f>VLOOKUP(L9,개설!$C$4:$I$169,5,FALSE)</f>
        <v>고급 X-ray 회절론
Modern X-ray Diffraction</v>
      </c>
      <c r="M11" s="14"/>
      <c r="N11" s="14"/>
      <c r="O11" s="16"/>
      <c r="P11" s="12" t="str">
        <f>VLOOKUP(P9,개설!$C$4:$I$169,5,FALSE)</f>
        <v>플렉시블 전기전자 재료 및 응용
Flexible Electronics:Materials and Applications</v>
      </c>
      <c r="Q11" s="14" t="str">
        <f>VLOOKUP(Q9,개설!$C$4:$I$169,5,FALSE)</f>
        <v>리소그라피 공정
Lithography Process</v>
      </c>
      <c r="R11" s="14"/>
      <c r="S11" s="16"/>
      <c r="T11" s="14"/>
      <c r="U11" s="14"/>
      <c r="V11" s="14"/>
      <c r="W11" s="17"/>
    </row>
    <row r="12" spans="2:23" s="25" customFormat="1" ht="13.5">
      <c r="B12" s="417"/>
      <c r="C12" s="26" t="s">
        <v>86</v>
      </c>
      <c r="D12" s="27" t="s">
        <v>96</v>
      </c>
      <c r="E12" s="28"/>
      <c r="F12" s="29"/>
      <c r="G12" s="31"/>
      <c r="H12" s="27" t="s">
        <v>97</v>
      </c>
      <c r="I12" s="29" t="s">
        <v>181</v>
      </c>
      <c r="J12" s="29"/>
      <c r="K12" s="31"/>
      <c r="L12" s="27" t="s">
        <v>96</v>
      </c>
      <c r="M12" s="29"/>
      <c r="N12" s="29"/>
      <c r="O12" s="31"/>
      <c r="P12" s="27" t="s">
        <v>97</v>
      </c>
      <c r="Q12" s="29" t="s">
        <v>96</v>
      </c>
      <c r="R12" s="29"/>
      <c r="S12" s="31"/>
      <c r="T12" s="29"/>
      <c r="U12" s="29"/>
      <c r="V12" s="29"/>
      <c r="W12" s="32"/>
    </row>
    <row r="13" spans="2:37" ht="13.5">
      <c r="B13" s="418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2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7" customFormat="1" ht="13.5">
      <c r="B14" s="421" t="s">
        <v>74</v>
      </c>
      <c r="C14" s="79" t="s">
        <v>87</v>
      </c>
      <c r="D14" s="80">
        <v>3623</v>
      </c>
      <c r="E14" s="81">
        <v>3683</v>
      </c>
      <c r="F14" s="82"/>
      <c r="G14" s="83"/>
      <c r="H14" s="80">
        <v>3619</v>
      </c>
      <c r="I14" s="82"/>
      <c r="J14" s="82"/>
      <c r="K14" s="83"/>
      <c r="L14" s="80">
        <v>3623</v>
      </c>
      <c r="M14" s="82">
        <v>3683</v>
      </c>
      <c r="N14" s="82"/>
      <c r="O14" s="83"/>
      <c r="P14" s="80">
        <v>3619</v>
      </c>
      <c r="Q14" s="82"/>
      <c r="R14" s="82"/>
      <c r="S14" s="83"/>
      <c r="T14" s="82"/>
      <c r="U14" s="82"/>
      <c r="V14" s="82"/>
      <c r="W14" s="8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2:23" s="3" customFormat="1" ht="13.5">
      <c r="B15" s="422"/>
      <c r="C15" s="85" t="s">
        <v>66</v>
      </c>
      <c r="D15" s="86" t="str">
        <f>VLOOKUP(D14,개설!$C$4:$I$169,7,FALSE)</f>
        <v>이광희</v>
      </c>
      <c r="E15" s="87" t="str">
        <f>VLOOKUP(E14,개설!$C$4:$I$169,7,FALSE)</f>
        <v>이탁희</v>
      </c>
      <c r="F15" s="88"/>
      <c r="G15" s="89"/>
      <c r="H15" s="86" t="str">
        <f>VLOOKUP(H14,개설!$C$4:$I$169,7,FALSE)</f>
        <v>태기융</v>
      </c>
      <c r="I15" s="88"/>
      <c r="J15" s="88"/>
      <c r="K15" s="89"/>
      <c r="L15" s="86" t="str">
        <f>VLOOKUP(L14,개설!$C$4:$I$169,7,FALSE)</f>
        <v>이광희</v>
      </c>
      <c r="M15" s="88" t="str">
        <f>VLOOKUP(M14,개설!$C$4:$I$169,7,FALSE)</f>
        <v>이탁희</v>
      </c>
      <c r="N15" s="88"/>
      <c r="O15" s="89"/>
      <c r="P15" s="86" t="str">
        <f>VLOOKUP(P14,개설!$C$4:$I$169,7,FALSE)</f>
        <v>태기융</v>
      </c>
      <c r="Q15" s="88"/>
      <c r="R15" s="88"/>
      <c r="S15" s="89"/>
      <c r="T15" s="88"/>
      <c r="U15" s="88"/>
      <c r="V15" s="88"/>
      <c r="W15" s="90"/>
    </row>
    <row r="16" spans="2:23" s="3" customFormat="1" ht="45">
      <c r="B16" s="422"/>
      <c r="C16" s="91" t="s">
        <v>8</v>
      </c>
      <c r="D16" s="92" t="str">
        <f>VLOOKUP(D14,개설!$C$4:$I$169,5,FALSE)</f>
        <v>유기물광전자 II
Organic Materials for Electronics and Photonics II</v>
      </c>
      <c r="E16" s="93" t="str">
        <f>VLOOKUP(E14,개설!$C$4:$I$169,5,FALSE)</f>
        <v>나노전자학
Nanoelectronics</v>
      </c>
      <c r="F16" s="94"/>
      <c r="G16" s="95"/>
      <c r="H16" s="92" t="str">
        <f>VLOOKUP(H14,개설!$C$4:$I$169,5,FALSE)</f>
        <v>생화학특론
Biochemistry</v>
      </c>
      <c r="I16" s="94"/>
      <c r="J16" s="94"/>
      <c r="K16" s="95"/>
      <c r="L16" s="92" t="str">
        <f>VLOOKUP(L14,개설!$C$4:$I$169,5,FALSE)</f>
        <v>유기물광전자 II
Organic Materials for Electronics and Photonics II</v>
      </c>
      <c r="M16" s="94" t="str">
        <f>VLOOKUP(M14,개설!$C$4:$I$169,5,FALSE)</f>
        <v>나노전자학
Nanoelectronics</v>
      </c>
      <c r="N16" s="94"/>
      <c r="O16" s="95"/>
      <c r="P16" s="92" t="str">
        <f>VLOOKUP(P14,개설!$C$4:$I$169,5,FALSE)</f>
        <v>생화학특론
Biochemistry</v>
      </c>
      <c r="Q16" s="94"/>
      <c r="R16" s="94"/>
      <c r="S16" s="95"/>
      <c r="T16" s="94"/>
      <c r="U16" s="94"/>
      <c r="V16" s="94"/>
      <c r="W16" s="96"/>
    </row>
    <row r="17" spans="2:23" s="25" customFormat="1" ht="13.5">
      <c r="B17" s="423"/>
      <c r="C17" s="97" t="s">
        <v>88</v>
      </c>
      <c r="D17" s="98" t="s">
        <v>97</v>
      </c>
      <c r="E17" s="99" t="s">
        <v>96</v>
      </c>
      <c r="F17" s="100"/>
      <c r="G17" s="101"/>
      <c r="H17" s="98" t="s">
        <v>97</v>
      </c>
      <c r="I17" s="100"/>
      <c r="J17" s="100"/>
      <c r="K17" s="101"/>
      <c r="L17" s="98" t="s">
        <v>97</v>
      </c>
      <c r="M17" s="100" t="s">
        <v>96</v>
      </c>
      <c r="N17" s="100"/>
      <c r="O17" s="101"/>
      <c r="P17" s="98" t="s">
        <v>97</v>
      </c>
      <c r="Q17" s="100"/>
      <c r="R17" s="100"/>
      <c r="S17" s="101"/>
      <c r="T17" s="100"/>
      <c r="U17" s="100"/>
      <c r="V17" s="100"/>
      <c r="W17" s="102"/>
    </row>
    <row r="18" spans="2:23" s="67" customFormat="1" ht="13.5">
      <c r="B18" s="409" t="s">
        <v>89</v>
      </c>
      <c r="C18" s="68" t="s">
        <v>87</v>
      </c>
      <c r="D18" s="69">
        <v>3604</v>
      </c>
      <c r="E18" s="70">
        <v>3689</v>
      </c>
      <c r="F18" s="71"/>
      <c r="G18" s="73"/>
      <c r="H18" s="69">
        <v>3612</v>
      </c>
      <c r="I18" s="71">
        <v>3643</v>
      </c>
      <c r="J18" s="71"/>
      <c r="K18" s="73"/>
      <c r="L18" s="69">
        <v>3604</v>
      </c>
      <c r="M18" s="71">
        <v>3689</v>
      </c>
      <c r="N18" s="71"/>
      <c r="O18" s="73"/>
      <c r="P18" s="69">
        <v>3612</v>
      </c>
      <c r="Q18" s="71">
        <v>3643</v>
      </c>
      <c r="R18" s="71"/>
      <c r="S18" s="73"/>
      <c r="T18" s="71"/>
      <c r="U18" s="71"/>
      <c r="V18" s="71"/>
      <c r="W18" s="78"/>
    </row>
    <row r="19" spans="2:23" s="3" customFormat="1" ht="13.5">
      <c r="B19" s="410"/>
      <c r="C19" s="33" t="s">
        <v>66</v>
      </c>
      <c r="D19" s="5" t="str">
        <f>VLOOKUP(D18,개설!$C$4:$I$169,7,FALSE)</f>
        <v>박지웅</v>
      </c>
      <c r="E19" s="6" t="str">
        <f>VLOOKUP(E18,개설!$C$4:$I$169,7,FALSE)</f>
        <v>황현상, Alex Ignatiev</v>
      </c>
      <c r="F19" s="7"/>
      <c r="G19" s="9"/>
      <c r="H19" s="5" t="str">
        <f>VLOOKUP(H18,개설!$C$4:$I$169,7,FALSE)</f>
        <v>김영하</v>
      </c>
      <c r="I19" s="7" t="str">
        <f>VLOOKUP(I18,개설!$C$4:$I$169,7,FALSE)</f>
        <v>박성주</v>
      </c>
      <c r="J19" s="7"/>
      <c r="K19" s="9"/>
      <c r="L19" s="5" t="str">
        <f>VLOOKUP(L18,개설!$C$4:$I$169,7,FALSE)</f>
        <v>박지웅</v>
      </c>
      <c r="M19" s="7" t="str">
        <f>VLOOKUP(M18,개설!$C$4:$I$169,7,FALSE)</f>
        <v>황현상, Alex Ignatiev</v>
      </c>
      <c r="N19" s="7"/>
      <c r="O19" s="9"/>
      <c r="P19" s="5" t="str">
        <f>VLOOKUP(P18,개설!$C$4:$I$169,7,FALSE)</f>
        <v>김영하</v>
      </c>
      <c r="Q19" s="7" t="str">
        <f>VLOOKUP(Q18,개설!$C$4:$I$169,7,FALSE)</f>
        <v>박성주</v>
      </c>
      <c r="R19" s="7"/>
      <c r="S19" s="9"/>
      <c r="T19" s="7"/>
      <c r="U19" s="7"/>
      <c r="V19" s="7"/>
      <c r="W19" s="10"/>
    </row>
    <row r="20" spans="2:23" s="3" customFormat="1" ht="33.75">
      <c r="B20" s="411"/>
      <c r="C20" s="34" t="s">
        <v>8</v>
      </c>
      <c r="D20" s="12" t="str">
        <f>VLOOKUP(D18,개설!$C$4:$I$169,5,FALSE)</f>
        <v>고분자 형태학
The Morphology of Polymers</v>
      </c>
      <c r="E20" s="13" t="str">
        <f>VLOOKUP(E18,개설!$C$4:$I$169,5,FALSE)</f>
        <v>반도체 메모리 소자
Semiconductor Memory Device</v>
      </c>
      <c r="F20" s="14"/>
      <c r="G20" s="16"/>
      <c r="H20" s="12" t="str">
        <f>VLOOKUP(H18,개설!$C$4:$I$169,5,FALSE)</f>
        <v>생체적합성
Biocompatibility</v>
      </c>
      <c r="I20" s="14" t="str">
        <f>VLOOKUP(I18,개설!$C$4:$I$169,5,FALSE)</f>
        <v>박막제조공정
Thin Film Technology</v>
      </c>
      <c r="J20" s="14"/>
      <c r="K20" s="16"/>
      <c r="L20" s="12" t="str">
        <f>VLOOKUP(L18,개설!$C$4:$I$169,5,FALSE)</f>
        <v>고분자 형태학
The Morphology of Polymers</v>
      </c>
      <c r="M20" s="14" t="str">
        <f>VLOOKUP(M18,개설!$C$4:$I$169,5,FALSE)</f>
        <v>반도체 메모리 소자
Semiconductor Memory Device</v>
      </c>
      <c r="N20" s="14"/>
      <c r="O20" s="16"/>
      <c r="P20" s="12" t="str">
        <f>VLOOKUP(P18,개설!$C$4:$I$169,5,FALSE)</f>
        <v>생체적합성
Biocompatibility</v>
      </c>
      <c r="Q20" s="14" t="str">
        <f>VLOOKUP(Q18,개설!$C$4:$I$169,5,FALSE)</f>
        <v>박막제조공정
Thin Film Technology</v>
      </c>
      <c r="R20" s="14"/>
      <c r="S20" s="16"/>
      <c r="T20" s="14"/>
      <c r="U20" s="14"/>
      <c r="V20" s="14"/>
      <c r="W20" s="17"/>
    </row>
    <row r="21" spans="2:23" s="25" customFormat="1" ht="13.5">
      <c r="B21" s="417"/>
      <c r="C21" s="26" t="s">
        <v>88</v>
      </c>
      <c r="D21" s="27" t="s">
        <v>97</v>
      </c>
      <c r="E21" s="28" t="s">
        <v>96</v>
      </c>
      <c r="F21" s="29"/>
      <c r="G21" s="31"/>
      <c r="H21" s="27" t="s">
        <v>97</v>
      </c>
      <c r="I21" s="29" t="s">
        <v>96</v>
      </c>
      <c r="J21" s="29"/>
      <c r="K21" s="31"/>
      <c r="L21" s="27" t="s">
        <v>97</v>
      </c>
      <c r="M21" s="29" t="s">
        <v>96</v>
      </c>
      <c r="N21" s="29"/>
      <c r="O21" s="31"/>
      <c r="P21" s="27" t="s">
        <v>97</v>
      </c>
      <c r="Q21" s="29" t="s">
        <v>96</v>
      </c>
      <c r="R21" s="29"/>
      <c r="S21" s="31"/>
      <c r="T21" s="29"/>
      <c r="U21" s="29"/>
      <c r="V21" s="29"/>
      <c r="W21" s="32"/>
    </row>
    <row r="22" spans="2:23" s="67" customFormat="1" ht="13.5">
      <c r="B22" s="413" t="s">
        <v>90</v>
      </c>
      <c r="C22" s="79" t="s">
        <v>87</v>
      </c>
      <c r="D22" s="80">
        <v>3687</v>
      </c>
      <c r="E22" s="81"/>
      <c r="F22" s="82"/>
      <c r="G22" s="83"/>
      <c r="H22" s="424" t="s">
        <v>186</v>
      </c>
      <c r="I22" s="425"/>
      <c r="J22" s="425"/>
      <c r="K22" s="426"/>
      <c r="L22" s="80">
        <v>3687</v>
      </c>
      <c r="M22" s="82"/>
      <c r="N22" s="82"/>
      <c r="O22" s="83"/>
      <c r="P22" s="80">
        <v>3801</v>
      </c>
      <c r="Q22" s="82"/>
      <c r="R22" s="82"/>
      <c r="S22" s="83"/>
      <c r="T22" s="82"/>
      <c r="U22" s="82"/>
      <c r="V22" s="82"/>
      <c r="W22" s="84"/>
    </row>
    <row r="23" spans="2:23" s="3" customFormat="1" ht="13.5">
      <c r="B23" s="414"/>
      <c r="C23" s="85" t="s">
        <v>66</v>
      </c>
      <c r="D23" s="86" t="str">
        <f>VLOOKUP(D22,개설!$C$4:$I$169,7,FALSE)</f>
        <v>김동유</v>
      </c>
      <c r="E23" s="87"/>
      <c r="F23" s="88"/>
      <c r="G23" s="89"/>
      <c r="H23" s="427"/>
      <c r="I23" s="428"/>
      <c r="J23" s="428"/>
      <c r="K23" s="429"/>
      <c r="L23" s="86" t="str">
        <f>VLOOKUP(L22,개설!$C$4:$I$169,7,FALSE)</f>
        <v>김동유</v>
      </c>
      <c r="M23" s="88"/>
      <c r="N23" s="88"/>
      <c r="O23" s="89"/>
      <c r="P23" s="86" t="s">
        <v>407</v>
      </c>
      <c r="Q23" s="88"/>
      <c r="R23" s="88"/>
      <c r="S23" s="89"/>
      <c r="T23" s="88"/>
      <c r="U23" s="88"/>
      <c r="V23" s="88"/>
      <c r="W23" s="90"/>
    </row>
    <row r="24" spans="2:23" s="3" customFormat="1" ht="90" customHeight="1">
      <c r="B24" s="415"/>
      <c r="C24" s="91" t="s">
        <v>8</v>
      </c>
      <c r="D24" s="92" t="str">
        <f>VLOOKUP(D22,개설!$C$4:$I$169,5,FALSE)</f>
        <v>유기광전자 재료화학
Materials Chemistry for Organic Electronics and Photonics</v>
      </c>
      <c r="E24" s="93"/>
      <c r="F24" s="94"/>
      <c r="G24" s="95"/>
      <c r="H24" s="430"/>
      <c r="I24" s="431"/>
      <c r="J24" s="431"/>
      <c r="K24" s="432"/>
      <c r="L24" s="92" t="str">
        <f>VLOOKUP(L22,개설!$C$4:$I$169,5,FALSE)</f>
        <v>유기광전자 재료화학
Materials Chemistry for Organic Electronics and Photonics</v>
      </c>
      <c r="M24" s="94"/>
      <c r="N24" s="94"/>
      <c r="O24" s="95"/>
      <c r="P24" s="92" t="str">
        <f>VLOOKUP(P22,개설!$C$4:$I$169,5,FALSE)</f>
        <v>세미나
Seminar</v>
      </c>
      <c r="Q24" s="94"/>
      <c r="R24" s="94"/>
      <c r="S24" s="95"/>
      <c r="T24" s="94"/>
      <c r="U24" s="94"/>
      <c r="V24" s="94"/>
      <c r="W24" s="96"/>
    </row>
    <row r="25" spans="2:23" s="25" customFormat="1" ht="19.5">
      <c r="B25" s="416"/>
      <c r="C25" s="97" t="s">
        <v>88</v>
      </c>
      <c r="D25" s="98" t="s">
        <v>97</v>
      </c>
      <c r="E25" s="99"/>
      <c r="F25" s="100"/>
      <c r="G25" s="101"/>
      <c r="H25" s="433" t="s">
        <v>187</v>
      </c>
      <c r="I25" s="434"/>
      <c r="J25" s="434"/>
      <c r="K25" s="435"/>
      <c r="L25" s="98" t="s">
        <v>98</v>
      </c>
      <c r="M25" s="100"/>
      <c r="N25" s="100"/>
      <c r="O25" s="101"/>
      <c r="P25" s="140" t="s">
        <v>446</v>
      </c>
      <c r="Q25" s="100"/>
      <c r="R25" s="100"/>
      <c r="S25" s="101"/>
      <c r="T25" s="100"/>
      <c r="U25" s="100"/>
      <c r="V25" s="100"/>
      <c r="W25" s="102"/>
    </row>
    <row r="26" spans="2:23" s="67" customFormat="1" ht="13.5">
      <c r="B26" s="409" t="s">
        <v>91</v>
      </c>
      <c r="C26" s="68" t="s">
        <v>87</v>
      </c>
      <c r="D26" s="69"/>
      <c r="E26" s="70"/>
      <c r="F26" s="71"/>
      <c r="G26" s="73"/>
      <c r="H26" s="375">
        <v>3684</v>
      </c>
      <c r="I26" s="71"/>
      <c r="J26" s="71"/>
      <c r="K26" s="73"/>
      <c r="L26" s="69"/>
      <c r="M26" s="71"/>
      <c r="N26" s="71"/>
      <c r="O26" s="73"/>
      <c r="P26" s="69"/>
      <c r="Q26" s="71"/>
      <c r="R26" s="71"/>
      <c r="S26" s="73"/>
      <c r="T26" s="71"/>
      <c r="U26" s="71"/>
      <c r="V26" s="71"/>
      <c r="W26" s="78"/>
    </row>
    <row r="27" spans="2:23" s="3" customFormat="1" ht="13.5">
      <c r="B27" s="410"/>
      <c r="C27" s="33" t="s">
        <v>66</v>
      </c>
      <c r="D27" s="5"/>
      <c r="E27" s="6"/>
      <c r="F27" s="7"/>
      <c r="G27" s="9"/>
      <c r="H27" s="376" t="str">
        <f>VLOOKUP(H26,개설!$C$4:$I$169,7,FALSE)&amp;" (17:30~18:30)"</f>
        <v>정건영 (17:30~18:30)</v>
      </c>
      <c r="I27" s="7"/>
      <c r="J27" s="7"/>
      <c r="K27" s="9"/>
      <c r="L27" s="5"/>
      <c r="M27" s="7"/>
      <c r="N27" s="7"/>
      <c r="O27" s="9"/>
      <c r="P27" s="5"/>
      <c r="Q27" s="7"/>
      <c r="R27" s="7"/>
      <c r="S27" s="9"/>
      <c r="T27" s="7"/>
      <c r="U27" s="7"/>
      <c r="V27" s="7"/>
      <c r="W27" s="10"/>
    </row>
    <row r="28" spans="2:23" s="3" customFormat="1" ht="34.5" customHeight="1">
      <c r="B28" s="411"/>
      <c r="C28" s="34" t="s">
        <v>8</v>
      </c>
      <c r="D28" s="12"/>
      <c r="E28" s="13"/>
      <c r="F28" s="14"/>
      <c r="G28" s="16"/>
      <c r="H28" s="377" t="str">
        <f>VLOOKUP(H26,개설!$C$4:$I$169,5,FALSE)</f>
        <v>리소그라피 공정
Lithography Process</v>
      </c>
      <c r="I28" s="14"/>
      <c r="J28" s="14"/>
      <c r="K28" s="16"/>
      <c r="L28" s="12"/>
      <c r="M28" s="14"/>
      <c r="N28" s="14"/>
      <c r="O28" s="16"/>
      <c r="P28" s="12"/>
      <c r="Q28" s="14"/>
      <c r="R28" s="14"/>
      <c r="S28" s="16"/>
      <c r="T28" s="14"/>
      <c r="U28" s="14"/>
      <c r="V28" s="14"/>
      <c r="W28" s="17"/>
    </row>
    <row r="29" spans="2:23" s="25" customFormat="1" ht="14.25" thickBot="1">
      <c r="B29" s="412"/>
      <c r="C29" s="18" t="s">
        <v>88</v>
      </c>
      <c r="D29" s="19"/>
      <c r="E29" s="20"/>
      <c r="F29" s="21"/>
      <c r="G29" s="23"/>
      <c r="H29" s="378" t="s">
        <v>463</v>
      </c>
      <c r="I29" s="21"/>
      <c r="J29" s="21"/>
      <c r="K29" s="23"/>
      <c r="L29" s="19"/>
      <c r="M29" s="21"/>
      <c r="N29" s="21"/>
      <c r="O29" s="23"/>
      <c r="P29" s="19"/>
      <c r="Q29" s="21"/>
      <c r="R29" s="21"/>
      <c r="S29" s="23"/>
      <c r="T29" s="21"/>
      <c r="U29" s="21"/>
      <c r="V29" s="21"/>
      <c r="W29" s="24"/>
    </row>
    <row r="30" s="77" customFormat="1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</sheetData>
  <sheetProtection/>
  <mergeCells count="15">
    <mergeCell ref="B4:C4"/>
    <mergeCell ref="D4:G4"/>
    <mergeCell ref="H4:K4"/>
    <mergeCell ref="L4:O4"/>
    <mergeCell ref="P4:S4"/>
    <mergeCell ref="T4:W4"/>
    <mergeCell ref="B26:B29"/>
    <mergeCell ref="B5:B8"/>
    <mergeCell ref="B9:B12"/>
    <mergeCell ref="B13:W13"/>
    <mergeCell ref="B14:B17"/>
    <mergeCell ref="B18:B21"/>
    <mergeCell ref="B22:B25"/>
    <mergeCell ref="H22:K24"/>
    <mergeCell ref="H25:K25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29"/>
  <sheetViews>
    <sheetView showGridLines="0" zoomScalePageLayoutView="0" workbookViewId="0" topLeftCell="A1">
      <pane xSplit="3" ySplit="4" topLeftCell="D9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5" width="13.57421875" style="1" customWidth="1"/>
    <col min="6" max="7" width="4.7109375" style="1" bestFit="1" customWidth="1"/>
    <col min="8" max="10" width="13.57421875" style="1" customWidth="1"/>
    <col min="11" max="11" width="4.7109375" style="1" bestFit="1" customWidth="1"/>
    <col min="12" max="13" width="13.57421875" style="1" customWidth="1"/>
    <col min="14" max="15" width="4.7109375" style="1" bestFit="1" customWidth="1"/>
    <col min="16" max="17" width="13.57421875" style="1" customWidth="1"/>
    <col min="18" max="19" width="4.7109375" style="1" bestFit="1" customWidth="1"/>
    <col min="20" max="21" width="13.57421875" style="1" customWidth="1"/>
    <col min="22" max="23" width="4.7109375" style="1" bestFit="1" customWidth="1"/>
    <col min="24" max="16384" width="9.00390625" style="1" customWidth="1"/>
  </cols>
  <sheetData>
    <row r="3" ht="49.5" customHeight="1" thickBot="1"/>
    <row r="4" spans="1:23" ht="18.75" customHeight="1">
      <c r="A4" s="2"/>
      <c r="B4" s="436">
        <v>7402</v>
      </c>
      <c r="C4" s="437"/>
      <c r="D4" s="438" t="s">
        <v>4</v>
      </c>
      <c r="E4" s="439"/>
      <c r="F4" s="439"/>
      <c r="G4" s="440"/>
      <c r="H4" s="438" t="s">
        <v>0</v>
      </c>
      <c r="I4" s="439"/>
      <c r="J4" s="439"/>
      <c r="K4" s="440"/>
      <c r="L4" s="438" t="s">
        <v>1</v>
      </c>
      <c r="M4" s="439"/>
      <c r="N4" s="439"/>
      <c r="O4" s="440"/>
      <c r="P4" s="438" t="s">
        <v>2</v>
      </c>
      <c r="Q4" s="439"/>
      <c r="R4" s="439"/>
      <c r="S4" s="440"/>
      <c r="T4" s="441" t="s">
        <v>3</v>
      </c>
      <c r="U4" s="439"/>
      <c r="V4" s="439"/>
      <c r="W4" s="442"/>
    </row>
    <row r="5" spans="2:23" s="67" customFormat="1" ht="13.5" hidden="1">
      <c r="B5" s="444" t="s">
        <v>185</v>
      </c>
      <c r="C5" s="141" t="s">
        <v>82</v>
      </c>
      <c r="D5" s="142"/>
      <c r="E5" s="143"/>
      <c r="F5" s="144"/>
      <c r="G5" s="145"/>
      <c r="H5" s="142"/>
      <c r="I5" s="144"/>
      <c r="J5" s="144"/>
      <c r="K5" s="145"/>
      <c r="L5" s="142"/>
      <c r="M5" s="144"/>
      <c r="N5" s="144"/>
      <c r="O5" s="145"/>
      <c r="P5" s="142"/>
      <c r="Q5" s="144"/>
      <c r="R5" s="144"/>
      <c r="S5" s="145"/>
      <c r="T5" s="144"/>
      <c r="U5" s="144"/>
      <c r="V5" s="144"/>
      <c r="W5" s="146"/>
    </row>
    <row r="6" spans="2:23" ht="13.5" hidden="1">
      <c r="B6" s="445"/>
      <c r="C6" s="147" t="s">
        <v>92</v>
      </c>
      <c r="D6" s="148"/>
      <c r="E6" s="149"/>
      <c r="F6" s="150"/>
      <c r="G6" s="151"/>
      <c r="H6" s="148"/>
      <c r="I6" s="150"/>
      <c r="J6" s="150"/>
      <c r="K6" s="151"/>
      <c r="L6" s="148"/>
      <c r="M6" s="150"/>
      <c r="N6" s="150"/>
      <c r="O6" s="151"/>
      <c r="P6" s="148"/>
      <c r="Q6" s="150"/>
      <c r="R6" s="150"/>
      <c r="S6" s="151"/>
      <c r="T6" s="150"/>
      <c r="U6" s="150"/>
      <c r="V6" s="150"/>
      <c r="W6" s="152"/>
    </row>
    <row r="7" spans="2:23" ht="13.5" hidden="1">
      <c r="B7" s="446"/>
      <c r="C7" s="153" t="s">
        <v>93</v>
      </c>
      <c r="D7" s="148"/>
      <c r="E7" s="154"/>
      <c r="F7" s="155"/>
      <c r="G7" s="156"/>
      <c r="H7" s="157"/>
      <c r="I7" s="155"/>
      <c r="J7" s="155"/>
      <c r="K7" s="156"/>
      <c r="L7" s="157"/>
      <c r="M7" s="155"/>
      <c r="N7" s="155"/>
      <c r="O7" s="156"/>
      <c r="P7" s="157"/>
      <c r="Q7" s="155"/>
      <c r="R7" s="155"/>
      <c r="S7" s="156"/>
      <c r="T7" s="155"/>
      <c r="U7" s="155"/>
      <c r="V7" s="155"/>
      <c r="W7" s="158"/>
    </row>
    <row r="8" spans="2:23" s="25" customFormat="1" ht="13.5" hidden="1">
      <c r="B8" s="447"/>
      <c r="C8" s="159" t="s">
        <v>83</v>
      </c>
      <c r="D8" s="160"/>
      <c r="E8" s="161"/>
      <c r="F8" s="162"/>
      <c r="G8" s="163"/>
      <c r="H8" s="160"/>
      <c r="I8" s="162"/>
      <c r="J8" s="162"/>
      <c r="K8" s="163"/>
      <c r="L8" s="160"/>
      <c r="M8" s="162"/>
      <c r="N8" s="162"/>
      <c r="O8" s="163"/>
      <c r="P8" s="160"/>
      <c r="Q8" s="162"/>
      <c r="R8" s="162"/>
      <c r="S8" s="163"/>
      <c r="T8" s="162"/>
      <c r="U8" s="162"/>
      <c r="V8" s="162"/>
      <c r="W8" s="164"/>
    </row>
    <row r="9" spans="2:23" s="67" customFormat="1" ht="13.5">
      <c r="B9" s="413" t="s">
        <v>72</v>
      </c>
      <c r="C9" s="79" t="s">
        <v>82</v>
      </c>
      <c r="D9" s="80"/>
      <c r="E9" s="81"/>
      <c r="F9" s="82"/>
      <c r="G9" s="83"/>
      <c r="H9" s="80">
        <v>7409</v>
      </c>
      <c r="I9" s="82"/>
      <c r="J9" s="82"/>
      <c r="K9" s="83"/>
      <c r="L9" s="80">
        <v>7699</v>
      </c>
      <c r="M9" s="82"/>
      <c r="N9" s="82"/>
      <c r="O9" s="83"/>
      <c r="P9" s="80">
        <v>7698</v>
      </c>
      <c r="Q9" s="82"/>
      <c r="R9" s="82"/>
      <c r="S9" s="83"/>
      <c r="T9" s="82">
        <v>7409</v>
      </c>
      <c r="U9" s="82"/>
      <c r="V9" s="82"/>
      <c r="W9" s="84"/>
    </row>
    <row r="10" spans="2:23" s="3" customFormat="1" ht="13.5">
      <c r="B10" s="414"/>
      <c r="C10" s="85" t="s">
        <v>66</v>
      </c>
      <c r="D10" s="86"/>
      <c r="E10" s="87"/>
      <c r="F10" s="88"/>
      <c r="G10" s="89"/>
      <c r="H10" s="86" t="str">
        <f>VLOOKUP(H9,개설!$C$4:$I$169,7,FALSE)</f>
        <v>한승희</v>
      </c>
      <c r="I10" s="88"/>
      <c r="J10" s="88"/>
      <c r="K10" s="89"/>
      <c r="L10" s="86" t="str">
        <f>VLOOKUP(L9,개설!$C$4:$I$169,7,FALSE)</f>
        <v>이재영</v>
      </c>
      <c r="M10" s="88"/>
      <c r="N10" s="88"/>
      <c r="O10" s="89"/>
      <c r="P10" s="86" t="str">
        <f>VLOOKUP(P9,개설!$C$4:$I$169,7,FALSE)</f>
        <v>장인섭</v>
      </c>
      <c r="Q10" s="88"/>
      <c r="R10" s="88"/>
      <c r="S10" s="89"/>
      <c r="T10" s="88" t="str">
        <f>VLOOKUP(T9,개설!$C$4:$I$169,7,FALSE)</f>
        <v>한승희</v>
      </c>
      <c r="U10" s="88"/>
      <c r="V10" s="88"/>
      <c r="W10" s="90"/>
    </row>
    <row r="11" spans="2:23" s="3" customFormat="1" ht="45">
      <c r="B11" s="415"/>
      <c r="C11" s="91" t="s">
        <v>8</v>
      </c>
      <c r="D11" s="92"/>
      <c r="E11" s="93"/>
      <c r="F11" s="94"/>
      <c r="G11" s="95"/>
      <c r="H11" s="92" t="str">
        <f>VLOOKUP(H9,개설!$C$4:$I$169,5,FALSE)</f>
        <v>연안 생지화학
Coastal and Estuarine Biogeochemistry</v>
      </c>
      <c r="I11" s="94"/>
      <c r="J11" s="94"/>
      <c r="K11" s="95"/>
      <c r="L11" s="92" t="str">
        <f>VLOOKUP(L9,개설!$C$4:$I$169,5,FALSE)</f>
        <v>전기화학공학
Electrochemical Technology</v>
      </c>
      <c r="M11" s="94"/>
      <c r="N11" s="94"/>
      <c r="O11" s="95"/>
      <c r="P11" s="92" t="str">
        <f>VLOOKUP(P9,개설!$C$4:$I$169,5,FALSE)</f>
        <v>바이오에너지기술
Bioenergy Technology</v>
      </c>
      <c r="Q11" s="94"/>
      <c r="R11" s="94"/>
      <c r="S11" s="95"/>
      <c r="T11" s="94" t="str">
        <f>VLOOKUP(T9,개설!$C$4:$I$169,5,FALSE)</f>
        <v>연안 생지화학
Coastal and Estuarine Biogeochemistry</v>
      </c>
      <c r="U11" s="94"/>
      <c r="V11" s="94"/>
      <c r="W11" s="96"/>
    </row>
    <row r="12" spans="2:23" s="25" customFormat="1" ht="13.5">
      <c r="B12" s="416"/>
      <c r="C12" s="97" t="s">
        <v>83</v>
      </c>
      <c r="D12" s="98"/>
      <c r="E12" s="99"/>
      <c r="F12" s="100"/>
      <c r="G12" s="101"/>
      <c r="H12" s="98" t="s">
        <v>408</v>
      </c>
      <c r="I12" s="100"/>
      <c r="J12" s="100"/>
      <c r="K12" s="101"/>
      <c r="L12" s="98" t="s">
        <v>408</v>
      </c>
      <c r="M12" s="100"/>
      <c r="N12" s="100"/>
      <c r="O12" s="101"/>
      <c r="P12" s="98" t="s">
        <v>409</v>
      </c>
      <c r="Q12" s="100"/>
      <c r="R12" s="100"/>
      <c r="S12" s="101"/>
      <c r="T12" s="100" t="s">
        <v>408</v>
      </c>
      <c r="U12" s="100"/>
      <c r="V12" s="100"/>
      <c r="W12" s="102"/>
    </row>
    <row r="13" spans="2:23" s="67" customFormat="1" ht="13.5">
      <c r="B13" s="448" t="s">
        <v>73</v>
      </c>
      <c r="C13" s="68" t="s">
        <v>82</v>
      </c>
      <c r="D13" s="69">
        <v>7651</v>
      </c>
      <c r="E13" s="70">
        <v>7698</v>
      </c>
      <c r="F13" s="71"/>
      <c r="G13" s="73"/>
      <c r="H13" s="69">
        <v>7676</v>
      </c>
      <c r="I13" s="71">
        <v>7403</v>
      </c>
      <c r="J13" s="345">
        <v>7606</v>
      </c>
      <c r="K13" s="73"/>
      <c r="L13" s="69">
        <v>7699</v>
      </c>
      <c r="M13" s="71"/>
      <c r="N13" s="71"/>
      <c r="O13" s="73"/>
      <c r="P13" s="69">
        <v>7676</v>
      </c>
      <c r="Q13" s="71">
        <v>7403</v>
      </c>
      <c r="R13" s="71"/>
      <c r="S13" s="73"/>
      <c r="T13" s="71">
        <v>7651</v>
      </c>
      <c r="U13" s="345">
        <v>7606</v>
      </c>
      <c r="V13" s="71"/>
      <c r="W13" s="78"/>
    </row>
    <row r="14" spans="2:23" s="3" customFormat="1" ht="13.5">
      <c r="B14" s="449"/>
      <c r="C14" s="33" t="s">
        <v>66</v>
      </c>
      <c r="D14" s="5" t="str">
        <f>VLOOKUP(D13,개설!$C$4:$I$169,7,FALSE)</f>
        <v>정철</v>
      </c>
      <c r="E14" s="6" t="str">
        <f>VLOOKUP(E13,개설!$C$4:$I$169,7,FALSE)</f>
        <v>장인섭</v>
      </c>
      <c r="F14" s="7"/>
      <c r="G14" s="9"/>
      <c r="H14" s="5" t="str">
        <f>VLOOKUP(H13,개설!$C$4:$I$169,7,FALSE)</f>
        <v>김경웅</v>
      </c>
      <c r="I14" s="7" t="str">
        <f>VLOOKUP(I13,개설!$C$4:$I$169,7,FALSE)</f>
        <v>박기홍</v>
      </c>
      <c r="J14" s="346" t="str">
        <f>VLOOKUP(J13,개설!$C$4:$I$169,7,FALSE)</f>
        <v>허호길</v>
      </c>
      <c r="K14" s="9"/>
      <c r="L14" s="5" t="str">
        <f>VLOOKUP(L13,개설!$C$4:$I$169,7,FALSE)</f>
        <v>이재영</v>
      </c>
      <c r="M14" s="7"/>
      <c r="N14" s="7"/>
      <c r="O14" s="9"/>
      <c r="P14" s="5" t="str">
        <f>VLOOKUP(P13,개설!$C$4:$I$169,7,FALSE)</f>
        <v>김경웅</v>
      </c>
      <c r="Q14" s="7" t="str">
        <f>VLOOKUP(Q13,개설!$C$4:$I$169,7,FALSE)</f>
        <v>박기홍</v>
      </c>
      <c r="R14" s="7"/>
      <c r="S14" s="9"/>
      <c r="T14" s="7" t="str">
        <f>VLOOKUP(T13,개설!$C$4:$I$169,7,FALSE)</f>
        <v>정철</v>
      </c>
      <c r="U14" s="346" t="str">
        <f>VLOOKUP(U13,개설!$C$4:$I$169,7,FALSE)</f>
        <v>허호길</v>
      </c>
      <c r="V14" s="7"/>
      <c r="W14" s="10"/>
    </row>
    <row r="15" spans="2:23" s="3" customFormat="1" ht="90.75" customHeight="1">
      <c r="B15" s="449"/>
      <c r="C15" s="34" t="s">
        <v>8</v>
      </c>
      <c r="D15" s="12" t="str">
        <f>VLOOKUP(D13,개설!$C$4:$I$169,5,FALSE)</f>
        <v>대기오염모델링
Air Pollution Modelling</v>
      </c>
      <c r="E15" s="13" t="str">
        <f>VLOOKUP(E13,개설!$C$4:$I$169,5,FALSE)</f>
        <v>바이오에너지기술
Bioenergy Technology</v>
      </c>
      <c r="F15" s="14"/>
      <c r="G15" s="16"/>
      <c r="H15" s="12" t="str">
        <f>VLOOKUP(H13,개설!$C$4:$I$169,5,FALSE)</f>
        <v>토양오염 제어공학
Subsurface Remediation Engineering</v>
      </c>
      <c r="I15" s="14" t="str">
        <f>VLOOKUP(I13,개설!$C$4:$I$169,5,FALSE)</f>
        <v>에어로졸 측정 및 실습
Aerosol Measurement</v>
      </c>
      <c r="J15" s="347" t="str">
        <f>VLOOKUP(J13,개설!$C$4:$I$169,5,FALSE)</f>
        <v>환경공학특론 I: 환경미생물 생태
Special Topics in Environmental Engineering I: Environmental Microbial Ecology</v>
      </c>
      <c r="K15" s="16"/>
      <c r="L15" s="12" t="str">
        <f>VLOOKUP(L13,개설!$C$4:$I$169,5,FALSE)</f>
        <v>전기화학공학
Electrochemical Technology</v>
      </c>
      <c r="M15" s="14"/>
      <c r="N15" s="14"/>
      <c r="O15" s="16"/>
      <c r="P15" s="12" t="str">
        <f>VLOOKUP(P13,개설!$C$4:$I$169,5,FALSE)</f>
        <v>토양오염 제어공학
Subsurface Remediation Engineering</v>
      </c>
      <c r="Q15" s="14" t="str">
        <f>VLOOKUP(Q13,개설!$C$4:$I$169,5,FALSE)</f>
        <v>에어로졸 측정 및 실습
Aerosol Measurement</v>
      </c>
      <c r="R15" s="14"/>
      <c r="S15" s="16"/>
      <c r="T15" s="14" t="str">
        <f>VLOOKUP(T13,개설!$C$4:$I$169,5,FALSE)</f>
        <v>대기오염모델링
Air Pollution Modelling</v>
      </c>
      <c r="U15" s="347" t="str">
        <f>VLOOKUP(U13,개설!$C$4:$I$169,5,FALSE)</f>
        <v>환경공학특론 I: 환경미생물 생태
Special Topics in Environmental Engineering I: Environmental Microbial Ecology</v>
      </c>
      <c r="V15" s="14"/>
      <c r="W15" s="17"/>
    </row>
    <row r="16" spans="2:23" s="25" customFormat="1" ht="13.5">
      <c r="B16" s="450"/>
      <c r="C16" s="26" t="s">
        <v>83</v>
      </c>
      <c r="D16" s="27" t="s">
        <v>99</v>
      </c>
      <c r="E16" s="28" t="s">
        <v>101</v>
      </c>
      <c r="F16" s="29"/>
      <c r="G16" s="31"/>
      <c r="H16" s="27" t="s">
        <v>100</v>
      </c>
      <c r="I16" s="29" t="s">
        <v>99</v>
      </c>
      <c r="J16" s="348" t="s">
        <v>460</v>
      </c>
      <c r="K16" s="31"/>
      <c r="L16" s="27" t="s">
        <v>99</v>
      </c>
      <c r="M16" s="29"/>
      <c r="N16" s="29"/>
      <c r="O16" s="31"/>
      <c r="P16" s="27" t="s">
        <v>100</v>
      </c>
      <c r="Q16" s="29" t="s">
        <v>99</v>
      </c>
      <c r="R16" s="29"/>
      <c r="S16" s="31"/>
      <c r="T16" s="29" t="s">
        <v>99</v>
      </c>
      <c r="U16" s="348" t="s">
        <v>459</v>
      </c>
      <c r="V16" s="29"/>
      <c r="W16" s="32"/>
    </row>
    <row r="17" spans="2:23" ht="13.5">
      <c r="B17" s="418" t="s">
        <v>5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</row>
    <row r="18" spans="2:23" s="67" customFormat="1" ht="13.5">
      <c r="B18" s="413" t="s">
        <v>184</v>
      </c>
      <c r="C18" s="79" t="s">
        <v>82</v>
      </c>
      <c r="D18" s="80"/>
      <c r="E18" s="81">
        <v>7502</v>
      </c>
      <c r="F18" s="82"/>
      <c r="G18" s="83"/>
      <c r="H18" s="80"/>
      <c r="I18" s="82"/>
      <c r="J18" s="451" t="s">
        <v>188</v>
      </c>
      <c r="K18" s="426"/>
      <c r="L18" s="80"/>
      <c r="M18" s="82">
        <v>7502</v>
      </c>
      <c r="N18" s="82"/>
      <c r="O18" s="83"/>
      <c r="P18" s="80"/>
      <c r="Q18" s="82"/>
      <c r="R18" s="82"/>
      <c r="S18" s="83"/>
      <c r="T18" s="82"/>
      <c r="U18" s="82"/>
      <c r="V18" s="82"/>
      <c r="W18" s="84"/>
    </row>
    <row r="19" spans="2:23" s="3" customFormat="1" ht="13.5">
      <c r="B19" s="414"/>
      <c r="C19" s="85" t="s">
        <v>66</v>
      </c>
      <c r="D19" s="86"/>
      <c r="E19" s="87" t="str">
        <f>VLOOKUP(E18,개설!$C$4:$I$169,7,FALSE)</f>
        <v>김준하</v>
      </c>
      <c r="F19" s="88"/>
      <c r="G19" s="89"/>
      <c r="H19" s="86"/>
      <c r="I19" s="88"/>
      <c r="J19" s="452"/>
      <c r="K19" s="429"/>
      <c r="L19" s="86"/>
      <c r="M19" s="88" t="str">
        <f>VLOOKUP(M18,개설!$C$4:$I$169,7,FALSE)</f>
        <v>김준하</v>
      </c>
      <c r="N19" s="88"/>
      <c r="O19" s="89"/>
      <c r="P19" s="86"/>
      <c r="Q19" s="88"/>
      <c r="R19" s="88"/>
      <c r="S19" s="89"/>
      <c r="T19" s="88"/>
      <c r="U19" s="88"/>
      <c r="V19" s="88"/>
      <c r="W19" s="90"/>
    </row>
    <row r="20" spans="2:23" s="3" customFormat="1" ht="56.25">
      <c r="B20" s="415"/>
      <c r="C20" s="91" t="s">
        <v>8</v>
      </c>
      <c r="D20" s="92"/>
      <c r="E20" s="93" t="str">
        <f>VLOOKUP(E18,개설!$C$4:$I$169,5,FALSE)</f>
        <v>환경전문가 역량 함양 교육
Environmental Professionals Capacity Building</v>
      </c>
      <c r="F20" s="94"/>
      <c r="G20" s="95"/>
      <c r="H20" s="92"/>
      <c r="I20" s="94"/>
      <c r="J20" s="453"/>
      <c r="K20" s="432"/>
      <c r="L20" s="92"/>
      <c r="M20" s="94" t="str">
        <f>VLOOKUP(M18,개설!$C$4:$I$169,5,FALSE)</f>
        <v>환경전문가 역량 함양 교육
Environmental Professionals Capacity Building</v>
      </c>
      <c r="N20" s="94"/>
      <c r="O20" s="95"/>
      <c r="P20" s="92"/>
      <c r="Q20" s="94"/>
      <c r="R20" s="94"/>
      <c r="S20" s="95"/>
      <c r="T20" s="94"/>
      <c r="U20" s="94"/>
      <c r="V20" s="94"/>
      <c r="W20" s="96"/>
    </row>
    <row r="21" spans="2:23" s="25" customFormat="1" ht="13.5">
      <c r="B21" s="416"/>
      <c r="C21" s="97" t="s">
        <v>83</v>
      </c>
      <c r="D21" s="98"/>
      <c r="E21" s="99" t="s">
        <v>101</v>
      </c>
      <c r="F21" s="100"/>
      <c r="G21" s="101"/>
      <c r="H21" s="98"/>
      <c r="I21" s="100"/>
      <c r="J21" s="100"/>
      <c r="K21" s="101"/>
      <c r="L21" s="98"/>
      <c r="M21" s="285" t="s">
        <v>101</v>
      </c>
      <c r="N21" s="100"/>
      <c r="O21" s="101"/>
      <c r="P21" s="98"/>
      <c r="Q21" s="100"/>
      <c r="R21" s="100"/>
      <c r="S21" s="101"/>
      <c r="T21" s="100"/>
      <c r="U21" s="100"/>
      <c r="V21" s="100"/>
      <c r="W21" s="102"/>
    </row>
    <row r="22" spans="2:23" s="67" customFormat="1" ht="13.5">
      <c r="B22" s="409" t="s">
        <v>183</v>
      </c>
      <c r="C22" s="68" t="s">
        <v>82</v>
      </c>
      <c r="D22" s="69">
        <v>7695</v>
      </c>
      <c r="E22" s="356">
        <v>7410</v>
      </c>
      <c r="F22" s="71"/>
      <c r="G22" s="73"/>
      <c r="H22" s="69">
        <v>7407</v>
      </c>
      <c r="I22" s="71"/>
      <c r="J22" s="71"/>
      <c r="K22" s="73"/>
      <c r="L22" s="69">
        <v>7695</v>
      </c>
      <c r="M22" s="345">
        <v>7410</v>
      </c>
      <c r="N22" s="71"/>
      <c r="O22" s="73"/>
      <c r="P22" s="69"/>
      <c r="Q22" s="71"/>
      <c r="R22" s="71"/>
      <c r="S22" s="73"/>
      <c r="T22" s="71"/>
      <c r="U22" s="71"/>
      <c r="V22" s="71"/>
      <c r="W22" s="78"/>
    </row>
    <row r="23" spans="2:23" s="3" customFormat="1" ht="25.5" customHeight="1">
      <c r="B23" s="410"/>
      <c r="C23" s="33" t="s">
        <v>66</v>
      </c>
      <c r="D23" s="5" t="str">
        <f>VLOOKUP(D22,개설!$C$4:$I$169,7,FALSE)</f>
        <v>최희철</v>
      </c>
      <c r="E23" s="357" t="str">
        <f>VLOOKUP(E22,개설!$C$4:$I$169,7,FALSE)</f>
        <v>데트레프 뮬러</v>
      </c>
      <c r="F23" s="7"/>
      <c r="G23" s="9"/>
      <c r="H23" s="5" t="str">
        <f>VLOOKUP(H22,개설!$C$4:$I$169,7,FALSE)&amp;"(14:00~16:00)"</f>
        <v>양모(14:00~16:00)</v>
      </c>
      <c r="I23" s="7"/>
      <c r="J23" s="7"/>
      <c r="K23" s="9"/>
      <c r="L23" s="5" t="str">
        <f>VLOOKUP(L22,개설!$C$4:$I$169,7,FALSE)</f>
        <v>최희철</v>
      </c>
      <c r="M23" s="346" t="str">
        <f>VLOOKUP(M22,개설!$C$4:$I$169,7,FALSE)</f>
        <v>데트레프 뮬러</v>
      </c>
      <c r="N23" s="7"/>
      <c r="O23" s="9"/>
      <c r="P23" s="5"/>
      <c r="Q23" s="7"/>
      <c r="R23" s="7"/>
      <c r="S23" s="9"/>
      <c r="T23" s="7"/>
      <c r="U23" s="7"/>
      <c r="V23" s="7"/>
      <c r="W23" s="10"/>
    </row>
    <row r="24" spans="2:23" s="3" customFormat="1" ht="73.5" customHeight="1">
      <c r="B24" s="411"/>
      <c r="C24" s="34" t="s">
        <v>8</v>
      </c>
      <c r="D24" s="12" t="str">
        <f>VLOOKUP(D22,개설!$C$4:$I$169,5,FALSE)</f>
        <v>환경나노기술
Environmental Nanotechnology</v>
      </c>
      <c r="E24" s="358" t="str">
        <f>VLOOKUP(E22,개설!$C$4:$I$169,5,FALSE)</f>
        <v>대기에어로졸 원격탐사
Remote Sensing of Atmospheric Aerosols</v>
      </c>
      <c r="F24" s="14"/>
      <c r="G24" s="16"/>
      <c r="H24" s="12" t="str">
        <f>VLOOKUP(H22,개설!$C$4:$I$169,5,FALSE)</f>
        <v>환경 오염물질 기기분석
Instrumental Analysis on Environmental Pollutants</v>
      </c>
      <c r="I24" s="14"/>
      <c r="J24" s="14"/>
      <c r="K24" s="16"/>
      <c r="L24" s="12" t="str">
        <f>VLOOKUP(L22,개설!$C$4:$I$169,5,FALSE)</f>
        <v>환경나노기술
Environmental Nanotechnology</v>
      </c>
      <c r="M24" s="347" t="str">
        <f>VLOOKUP(M22,개설!$C$4:$I$169,5,FALSE)</f>
        <v>대기에어로졸 원격탐사
Remote Sensing of Atmospheric Aerosols</v>
      </c>
      <c r="N24" s="14"/>
      <c r="O24" s="16"/>
      <c r="P24" s="12"/>
      <c r="Q24" s="14"/>
      <c r="R24" s="14"/>
      <c r="S24" s="16"/>
      <c r="T24" s="14"/>
      <c r="U24" s="14"/>
      <c r="V24" s="14"/>
      <c r="W24" s="17"/>
    </row>
    <row r="25" spans="2:23" s="25" customFormat="1" ht="13.5">
      <c r="B25" s="417"/>
      <c r="C25" s="26" t="s">
        <v>83</v>
      </c>
      <c r="D25" s="27" t="s">
        <v>99</v>
      </c>
      <c r="E25" s="359" t="s">
        <v>461</v>
      </c>
      <c r="F25" s="29"/>
      <c r="G25" s="31"/>
      <c r="H25" s="27" t="s">
        <v>99</v>
      </c>
      <c r="I25" s="29"/>
      <c r="J25" s="29"/>
      <c r="K25" s="31"/>
      <c r="L25" s="27" t="s">
        <v>100</v>
      </c>
      <c r="M25" s="348" t="s">
        <v>461</v>
      </c>
      <c r="N25" s="29"/>
      <c r="O25" s="31"/>
      <c r="P25" s="27"/>
      <c r="Q25" s="29"/>
      <c r="R25" s="29"/>
      <c r="S25" s="31"/>
      <c r="T25" s="29"/>
      <c r="U25" s="29"/>
      <c r="V25" s="29"/>
      <c r="W25" s="32"/>
    </row>
    <row r="26" spans="2:23" s="67" customFormat="1" ht="13.5">
      <c r="B26" s="413" t="s">
        <v>79</v>
      </c>
      <c r="C26" s="79" t="s">
        <v>82</v>
      </c>
      <c r="D26" s="80">
        <v>7622</v>
      </c>
      <c r="E26" s="81">
        <v>7687</v>
      </c>
      <c r="F26" s="82"/>
      <c r="G26" s="83"/>
      <c r="H26" s="80"/>
      <c r="I26" s="82"/>
      <c r="J26" s="82"/>
      <c r="K26" s="83"/>
      <c r="L26" s="80">
        <v>7622</v>
      </c>
      <c r="M26" s="82">
        <v>7687</v>
      </c>
      <c r="N26" s="82"/>
      <c r="O26" s="83"/>
      <c r="P26" s="80">
        <v>7506</v>
      </c>
      <c r="Q26" s="82"/>
      <c r="R26" s="82"/>
      <c r="S26" s="83"/>
      <c r="T26" s="82"/>
      <c r="U26" s="82"/>
      <c r="V26" s="82"/>
      <c r="W26" s="84"/>
    </row>
    <row r="27" spans="2:23" s="3" customFormat="1" ht="13.5">
      <c r="B27" s="414"/>
      <c r="C27" s="85" t="s">
        <v>66</v>
      </c>
      <c r="D27" s="86" t="str">
        <f>VLOOKUP(D26,개설!$C$4:$I$169,7,FALSE)</f>
        <v>조재원</v>
      </c>
      <c r="E27" s="87" t="str">
        <f>VLOOKUP(E26,개설!$C$4:$I$169,7,FALSE)</f>
        <v>김준하</v>
      </c>
      <c r="F27" s="88"/>
      <c r="G27" s="89"/>
      <c r="H27" s="86"/>
      <c r="I27" s="88"/>
      <c r="J27" s="88"/>
      <c r="K27" s="89"/>
      <c r="L27" s="86" t="str">
        <f>VLOOKUP(L26,개설!$C$4:$I$169,7,FALSE)</f>
        <v>조재원</v>
      </c>
      <c r="M27" s="88" t="str">
        <f>VLOOKUP(M26,개설!$C$4:$I$169,7,FALSE)</f>
        <v>김준하</v>
      </c>
      <c r="N27" s="88"/>
      <c r="O27" s="89"/>
      <c r="P27" s="86" t="str">
        <f>VLOOKUP(P26,개설!$C$4:$I$169,7,FALSE)</f>
        <v>데트레프 뮬러</v>
      </c>
      <c r="Q27" s="88"/>
      <c r="R27" s="88"/>
      <c r="S27" s="89"/>
      <c r="T27" s="88"/>
      <c r="U27" s="88"/>
      <c r="V27" s="88"/>
      <c r="W27" s="90"/>
    </row>
    <row r="28" spans="2:23" s="3" customFormat="1" ht="56.25">
      <c r="B28" s="415"/>
      <c r="C28" s="91" t="s">
        <v>8</v>
      </c>
      <c r="D28" s="92" t="str">
        <f>VLOOKUP(D26,개설!$C$4:$I$169,5,FALSE)</f>
        <v>환경유기화학 및 표면화학
Environmental Organic and Surface Chemistry</v>
      </c>
      <c r="E28" s="93" t="str">
        <f>VLOOKUP(E26,개설!$C$4:$I$169,5,FALSE)</f>
        <v>환경시스템공학
Enviromental System Engineering</v>
      </c>
      <c r="F28" s="94"/>
      <c r="G28" s="95"/>
      <c r="H28" s="92"/>
      <c r="I28" s="94"/>
      <c r="J28" s="94"/>
      <c r="K28" s="95"/>
      <c r="L28" s="92" t="str">
        <f>VLOOKUP(L26,개설!$C$4:$I$169,5,FALSE)</f>
        <v>환경유기화학 및 표면화학
Environmental Organic and Surface Chemistry</v>
      </c>
      <c r="M28" s="94" t="str">
        <f>VLOOKUP(M26,개설!$C$4:$I$169,5,FALSE)</f>
        <v>환경시스템공학
Enviromental System Engineering</v>
      </c>
      <c r="N28" s="94"/>
      <c r="O28" s="95"/>
      <c r="P28" s="92" t="str">
        <f>VLOOKUP(P26,개설!$C$4:$I$169,5,FALSE)</f>
        <v>환경공학 세미나
Environmental Engineering Seminar</v>
      </c>
      <c r="Q28" s="94"/>
      <c r="R28" s="94"/>
      <c r="S28" s="95"/>
      <c r="T28" s="94"/>
      <c r="U28" s="94"/>
      <c r="V28" s="94"/>
      <c r="W28" s="96"/>
    </row>
    <row r="29" spans="2:23" s="25" customFormat="1" ht="14.25" thickBot="1">
      <c r="B29" s="443"/>
      <c r="C29" s="103" t="s">
        <v>83</v>
      </c>
      <c r="D29" s="104" t="s">
        <v>99</v>
      </c>
      <c r="E29" s="105" t="s">
        <v>101</v>
      </c>
      <c r="F29" s="106"/>
      <c r="G29" s="107"/>
      <c r="H29" s="104"/>
      <c r="I29" s="106"/>
      <c r="J29" s="106"/>
      <c r="K29" s="107"/>
      <c r="L29" s="104" t="s">
        <v>99</v>
      </c>
      <c r="M29" s="106" t="s">
        <v>101</v>
      </c>
      <c r="N29" s="106"/>
      <c r="O29" s="107"/>
      <c r="P29" s="104" t="s">
        <v>101</v>
      </c>
      <c r="Q29" s="106"/>
      <c r="R29" s="106"/>
      <c r="S29" s="107"/>
      <c r="T29" s="106"/>
      <c r="U29" s="106"/>
      <c r="V29" s="106"/>
      <c r="W29" s="108"/>
    </row>
    <row r="30" s="77" customFormat="1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</sheetData>
  <sheetProtection/>
  <mergeCells count="14">
    <mergeCell ref="B4:C4"/>
    <mergeCell ref="D4:G4"/>
    <mergeCell ref="H4:K4"/>
    <mergeCell ref="L4:O4"/>
    <mergeCell ref="P4:S4"/>
    <mergeCell ref="T4:W4"/>
    <mergeCell ref="B26:B29"/>
    <mergeCell ref="B5:B8"/>
    <mergeCell ref="B9:B12"/>
    <mergeCell ref="B17:W17"/>
    <mergeCell ref="B13:B16"/>
    <mergeCell ref="B18:B21"/>
    <mergeCell ref="B22:B25"/>
    <mergeCell ref="J18:K20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33"/>
  <sheetViews>
    <sheetView showGridLines="0" zoomScalePageLayoutView="0" workbookViewId="0" topLeftCell="A1">
      <pane xSplit="3" ySplit="4" topLeftCell="D17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4" width="13.421875" style="1" bestFit="1" customWidth="1"/>
    <col min="5" max="5" width="11.7109375" style="1" bestFit="1" customWidth="1"/>
    <col min="6" max="6" width="10.28125" style="1" bestFit="1" customWidth="1"/>
    <col min="7" max="7" width="4.7109375" style="1" bestFit="1" customWidth="1"/>
    <col min="8" max="8" width="13.57421875" style="1" customWidth="1"/>
    <col min="9" max="9" width="9.7109375" style="1" bestFit="1" customWidth="1"/>
    <col min="10" max="11" width="5.57421875" style="1" customWidth="1"/>
    <col min="12" max="12" width="13.57421875" style="1" customWidth="1"/>
    <col min="13" max="13" width="11.7109375" style="1" bestFit="1" customWidth="1"/>
    <col min="14" max="15" width="4.7109375" style="1" bestFit="1" customWidth="1"/>
    <col min="16" max="16" width="13.57421875" style="1" customWidth="1"/>
    <col min="17" max="17" width="9.57421875" style="1" customWidth="1"/>
    <col min="18" max="19" width="4.7109375" style="1" bestFit="1" customWidth="1"/>
    <col min="20" max="20" width="13.57421875" style="1" customWidth="1"/>
    <col min="21" max="21" width="17.421875" style="1" bestFit="1" customWidth="1"/>
    <col min="22" max="23" width="4.7109375" style="1" bestFit="1" customWidth="1"/>
    <col min="24" max="16384" width="9.00390625" style="1" customWidth="1"/>
  </cols>
  <sheetData>
    <row r="3" ht="49.5" customHeight="1" thickBot="1"/>
    <row r="4" spans="1:23" ht="13.5">
      <c r="A4" s="2"/>
      <c r="B4" s="436" t="s">
        <v>95</v>
      </c>
      <c r="C4" s="437"/>
      <c r="D4" s="438" t="s">
        <v>4</v>
      </c>
      <c r="E4" s="439"/>
      <c r="F4" s="439"/>
      <c r="G4" s="440"/>
      <c r="H4" s="438" t="s">
        <v>0</v>
      </c>
      <c r="I4" s="439"/>
      <c r="J4" s="439"/>
      <c r="K4" s="440"/>
      <c r="L4" s="438" t="s">
        <v>1</v>
      </c>
      <c r="M4" s="439"/>
      <c r="N4" s="439"/>
      <c r="O4" s="440"/>
      <c r="P4" s="438" t="s">
        <v>2</v>
      </c>
      <c r="Q4" s="439"/>
      <c r="R4" s="439"/>
      <c r="S4" s="440"/>
      <c r="T4" s="441" t="s">
        <v>3</v>
      </c>
      <c r="U4" s="439"/>
      <c r="V4" s="439"/>
      <c r="W4" s="442"/>
    </row>
    <row r="5" spans="2:23" s="67" customFormat="1" ht="13.5">
      <c r="B5" s="413" t="s">
        <v>75</v>
      </c>
      <c r="C5" s="79" t="s">
        <v>82</v>
      </c>
      <c r="D5" s="80"/>
      <c r="E5" s="81"/>
      <c r="F5" s="121"/>
      <c r="G5" s="83"/>
      <c r="H5" s="80">
        <v>9501</v>
      </c>
      <c r="I5" s="81"/>
      <c r="J5" s="79"/>
      <c r="K5" s="83"/>
      <c r="L5" s="80"/>
      <c r="M5" s="81"/>
      <c r="N5" s="79"/>
      <c r="O5" s="83"/>
      <c r="P5" s="80">
        <v>9501</v>
      </c>
      <c r="Q5" s="81"/>
      <c r="R5" s="79"/>
      <c r="S5" s="83"/>
      <c r="T5" s="82"/>
      <c r="U5" s="81"/>
      <c r="V5" s="79"/>
      <c r="W5" s="84"/>
    </row>
    <row r="6" spans="2:23" ht="45">
      <c r="B6" s="414"/>
      <c r="C6" s="109" t="s">
        <v>92</v>
      </c>
      <c r="D6" s="110"/>
      <c r="E6" s="111"/>
      <c r="F6" s="125"/>
      <c r="G6" s="113"/>
      <c r="H6" s="110" t="str">
        <f>VLOOKUP(H5,개설!$C$4:$I$169,7,FALSE)&amp;" (09:30~11:30)"</f>
        <v>김도한,송우근,박우진,조정희,이주영,전창덕,송미령 (09:30~11:30)</v>
      </c>
      <c r="I6" s="111"/>
      <c r="J6" s="126"/>
      <c r="K6" s="113"/>
      <c r="L6" s="110"/>
      <c r="M6" s="111"/>
      <c r="N6" s="126"/>
      <c r="O6" s="113"/>
      <c r="P6" s="110" t="str">
        <f>VLOOKUP(P5,개설!$C$4:$I$169,7,FALSE)&amp;" (09:30~11:30)"</f>
        <v>김도한,송우근,박우진,조정희,이주영,전창덕,송미령 (09:30~11:30)</v>
      </c>
      <c r="Q6" s="111"/>
      <c r="R6" s="126"/>
      <c r="S6" s="113"/>
      <c r="T6" s="112"/>
      <c r="U6" s="111"/>
      <c r="V6" s="126"/>
      <c r="W6" s="114"/>
    </row>
    <row r="7" spans="2:23" ht="33.75">
      <c r="B7" s="415"/>
      <c r="C7" s="115" t="s">
        <v>93</v>
      </c>
      <c r="D7" s="119"/>
      <c r="E7" s="116"/>
      <c r="F7" s="128"/>
      <c r="G7" s="118"/>
      <c r="H7" s="119" t="str">
        <f>VLOOKUP(H5,개설!$C$4:$I$169,5,FALSE)</f>
        <v>고급분자생물학
Advanced Molecular Biology</v>
      </c>
      <c r="I7" s="116"/>
      <c r="J7" s="129"/>
      <c r="K7" s="118"/>
      <c r="L7" s="119"/>
      <c r="M7" s="116"/>
      <c r="N7" s="129"/>
      <c r="O7" s="118"/>
      <c r="P7" s="119" t="str">
        <f>VLOOKUP(P5,개설!$C$4:$I$169,5,FALSE)</f>
        <v>고급분자생물학
Advanced Molecular Biology</v>
      </c>
      <c r="Q7" s="116"/>
      <c r="R7" s="129"/>
      <c r="S7" s="118"/>
      <c r="T7" s="117"/>
      <c r="U7" s="116"/>
      <c r="V7" s="129"/>
      <c r="W7" s="120"/>
    </row>
    <row r="8" spans="2:23" s="25" customFormat="1" ht="13.5">
      <c r="B8" s="416"/>
      <c r="C8" s="97" t="s">
        <v>83</v>
      </c>
      <c r="D8" s="98"/>
      <c r="E8" s="99"/>
      <c r="F8" s="131"/>
      <c r="G8" s="101"/>
      <c r="H8" s="98" t="s">
        <v>102</v>
      </c>
      <c r="I8" s="99"/>
      <c r="J8" s="97"/>
      <c r="K8" s="101"/>
      <c r="L8" s="98"/>
      <c r="M8" s="99"/>
      <c r="N8" s="97"/>
      <c r="O8" s="101"/>
      <c r="P8" s="98" t="s">
        <v>102</v>
      </c>
      <c r="Q8" s="99"/>
      <c r="R8" s="97"/>
      <c r="S8" s="101"/>
      <c r="T8" s="100"/>
      <c r="U8" s="99"/>
      <c r="V8" s="97"/>
      <c r="W8" s="102"/>
    </row>
    <row r="9" spans="2:23" s="67" customFormat="1" ht="13.5">
      <c r="B9" s="409" t="s">
        <v>76</v>
      </c>
      <c r="C9" s="68" t="s">
        <v>82</v>
      </c>
      <c r="D9" s="69">
        <v>9802</v>
      </c>
      <c r="E9" s="70"/>
      <c r="F9" s="72"/>
      <c r="G9" s="73"/>
      <c r="H9" s="69">
        <v>9501</v>
      </c>
      <c r="I9" s="70"/>
      <c r="J9" s="68"/>
      <c r="K9" s="73"/>
      <c r="L9" s="69"/>
      <c r="M9" s="70"/>
      <c r="N9" s="68"/>
      <c r="O9" s="73"/>
      <c r="P9" s="69">
        <v>9501</v>
      </c>
      <c r="Q9" s="70"/>
      <c r="R9" s="68"/>
      <c r="S9" s="73"/>
      <c r="T9" s="71"/>
      <c r="U9" s="70"/>
      <c r="V9" s="68"/>
      <c r="W9" s="78"/>
    </row>
    <row r="10" spans="2:23" s="3" customFormat="1" ht="45">
      <c r="B10" s="410"/>
      <c r="C10" s="33" t="s">
        <v>66</v>
      </c>
      <c r="D10" s="5" t="str">
        <f>VLOOKUP(D9,개설!$C$4:$I$169,7,FALSE)&amp;" (12:00~13:30)"</f>
        <v>송미령 (12:00~13:30)</v>
      </c>
      <c r="E10" s="6"/>
      <c r="F10" s="8"/>
      <c r="G10" s="9"/>
      <c r="H10" s="5" t="str">
        <f>VLOOKUP(H9,개설!$C$4:$I$169,7,FALSE)&amp;" (10:30~11:30)"</f>
        <v>김도한,송우근,박우진,조정희,이주영,전창덕,송미령 (10:30~11:30)</v>
      </c>
      <c r="I10" s="6"/>
      <c r="J10" s="4"/>
      <c r="K10" s="9"/>
      <c r="L10" s="5"/>
      <c r="M10" s="6"/>
      <c r="N10" s="4"/>
      <c r="O10" s="9"/>
      <c r="P10" s="5" t="str">
        <f>VLOOKUP(P9,개설!$C$4:$I$169,7,FALSE)&amp;" (10:30~11:30)"</f>
        <v>김도한,송우근,박우진,조정희,이주영,전창덕,송미령 (10:30~11:30)</v>
      </c>
      <c r="Q10" s="6"/>
      <c r="R10" s="4"/>
      <c r="S10" s="9"/>
      <c r="T10" s="7"/>
      <c r="U10" s="6"/>
      <c r="V10" s="4"/>
      <c r="W10" s="10"/>
    </row>
    <row r="11" spans="2:23" s="3" customFormat="1" ht="33.75">
      <c r="B11" s="411"/>
      <c r="C11" s="34" t="s">
        <v>8</v>
      </c>
      <c r="D11" s="12" t="str">
        <f>VLOOKUP(D9,개설!$C$4:$I$169,5,FALSE)</f>
        <v>연구세미나
Research Seminar</v>
      </c>
      <c r="E11" s="13"/>
      <c r="F11" s="15"/>
      <c r="G11" s="16"/>
      <c r="H11" s="12" t="str">
        <f>VLOOKUP(H9,개설!$C$4:$I$169,5,FALSE)</f>
        <v>고급분자생물학
Advanced Molecular Biology</v>
      </c>
      <c r="I11" s="13"/>
      <c r="J11" s="11"/>
      <c r="K11" s="16"/>
      <c r="L11" s="12"/>
      <c r="M11" s="13"/>
      <c r="N11" s="11"/>
      <c r="O11" s="16"/>
      <c r="P11" s="12" t="str">
        <f>VLOOKUP(P9,개설!$C$4:$I$169,5,FALSE)</f>
        <v>고급분자생물학
Advanced Molecular Biology</v>
      </c>
      <c r="Q11" s="13"/>
      <c r="R11" s="11"/>
      <c r="S11" s="16"/>
      <c r="T11" s="14"/>
      <c r="U11" s="13"/>
      <c r="V11" s="11"/>
      <c r="W11" s="17"/>
    </row>
    <row r="12" spans="2:23" s="25" customFormat="1" ht="13.5">
      <c r="B12" s="417"/>
      <c r="C12" s="26" t="s">
        <v>83</v>
      </c>
      <c r="D12" s="27" t="s">
        <v>102</v>
      </c>
      <c r="E12" s="28"/>
      <c r="F12" s="30"/>
      <c r="G12" s="31"/>
      <c r="H12" s="27" t="s">
        <v>102</v>
      </c>
      <c r="I12" s="28"/>
      <c r="J12" s="26"/>
      <c r="K12" s="31"/>
      <c r="L12" s="27"/>
      <c r="M12" s="28"/>
      <c r="N12" s="26"/>
      <c r="O12" s="31"/>
      <c r="P12" s="27" t="s">
        <v>102</v>
      </c>
      <c r="Q12" s="28"/>
      <c r="R12" s="26"/>
      <c r="S12" s="31"/>
      <c r="T12" s="29"/>
      <c r="U12" s="28"/>
      <c r="V12" s="26"/>
      <c r="W12" s="32"/>
    </row>
    <row r="13" spans="2:36" ht="13.5">
      <c r="B13" s="418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2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23" s="67" customFormat="1" ht="13.5">
      <c r="B14" s="421" t="s">
        <v>77</v>
      </c>
      <c r="C14" s="79" t="s">
        <v>82</v>
      </c>
      <c r="D14" s="80"/>
      <c r="E14" s="81"/>
      <c r="F14" s="121"/>
      <c r="G14" s="83"/>
      <c r="H14" s="80"/>
      <c r="I14" s="81"/>
      <c r="J14" s="451" t="s">
        <v>189</v>
      </c>
      <c r="K14" s="426"/>
      <c r="L14" s="80">
        <v>9672</v>
      </c>
      <c r="M14" s="81"/>
      <c r="N14" s="79"/>
      <c r="O14" s="83"/>
      <c r="P14" s="80">
        <v>9626</v>
      </c>
      <c r="Q14" s="81"/>
      <c r="R14" s="79"/>
      <c r="S14" s="83"/>
      <c r="T14" s="82"/>
      <c r="U14" s="81"/>
      <c r="V14" s="79"/>
      <c r="W14" s="84"/>
    </row>
    <row r="15" spans="2:23" s="3" customFormat="1" ht="13.5">
      <c r="B15" s="422"/>
      <c r="C15" s="85" t="s">
        <v>66</v>
      </c>
      <c r="D15" s="86"/>
      <c r="E15" s="87"/>
      <c r="F15" s="134"/>
      <c r="G15" s="89"/>
      <c r="H15" s="86"/>
      <c r="I15" s="87"/>
      <c r="J15" s="452"/>
      <c r="K15" s="429"/>
      <c r="L15" s="86" t="str">
        <f>VLOOKUP(L14,개설!$C$4:$I$169,7,FALSE)</f>
        <v>해홍 심</v>
      </c>
      <c r="M15" s="87"/>
      <c r="N15" s="135"/>
      <c r="O15" s="89"/>
      <c r="P15" s="86" t="str">
        <f>VLOOKUP(P14,개설!$C$4:$I$169,7,FALSE)</f>
        <v>김도한</v>
      </c>
      <c r="Q15" s="87"/>
      <c r="R15" s="135"/>
      <c r="S15" s="89"/>
      <c r="T15" s="88"/>
      <c r="U15" s="87"/>
      <c r="V15" s="135"/>
      <c r="W15" s="90"/>
    </row>
    <row r="16" spans="2:23" s="3" customFormat="1" ht="33.75">
      <c r="B16" s="422"/>
      <c r="C16" s="91" t="s">
        <v>8</v>
      </c>
      <c r="D16" s="92"/>
      <c r="E16" s="93"/>
      <c r="F16" s="137"/>
      <c r="G16" s="95"/>
      <c r="H16" s="92"/>
      <c r="I16" s="93"/>
      <c r="J16" s="452"/>
      <c r="K16" s="429"/>
      <c r="L16" s="92" t="str">
        <f>VLOOKUP(L14,개설!$C$4:$I$169,5,FALSE)</f>
        <v>암 생물학
Cancer biology</v>
      </c>
      <c r="M16" s="93"/>
      <c r="N16" s="138"/>
      <c r="O16" s="95"/>
      <c r="P16" s="92" t="str">
        <f>VLOOKUP(P14,개설!$C$4:$I$169,5,FALSE)</f>
        <v>분자시스템생물학
Molecular Systems Biology</v>
      </c>
      <c r="Q16" s="93"/>
      <c r="R16" s="138"/>
      <c r="S16" s="95"/>
      <c r="T16" s="94"/>
      <c r="U16" s="93"/>
      <c r="V16" s="138"/>
      <c r="W16" s="96"/>
    </row>
    <row r="17" spans="2:23" s="25" customFormat="1" ht="13.5">
      <c r="B17" s="423"/>
      <c r="C17" s="97" t="s">
        <v>83</v>
      </c>
      <c r="D17" s="98"/>
      <c r="E17" s="99"/>
      <c r="F17" s="131"/>
      <c r="G17" s="101"/>
      <c r="H17" s="98"/>
      <c r="I17" s="99"/>
      <c r="J17" s="462"/>
      <c r="K17" s="463"/>
      <c r="L17" s="98" t="s">
        <v>103</v>
      </c>
      <c r="M17" s="99"/>
      <c r="N17" s="97"/>
      <c r="O17" s="101"/>
      <c r="P17" s="98" t="s">
        <v>103</v>
      </c>
      <c r="Q17" s="99"/>
      <c r="R17" s="97"/>
      <c r="S17" s="101"/>
      <c r="T17" s="100"/>
      <c r="U17" s="99"/>
      <c r="V17" s="97"/>
      <c r="W17" s="102"/>
    </row>
    <row r="18" spans="2:23" s="67" customFormat="1" ht="13.5">
      <c r="B18" s="409" t="s">
        <v>78</v>
      </c>
      <c r="C18" s="68" t="s">
        <v>82</v>
      </c>
      <c r="D18" s="69">
        <v>9613</v>
      </c>
      <c r="E18" s="70">
        <v>9673</v>
      </c>
      <c r="F18" s="72"/>
      <c r="G18" s="73"/>
      <c r="H18" s="69"/>
      <c r="I18" s="70"/>
      <c r="J18" s="456" t="s">
        <v>190</v>
      </c>
      <c r="K18" s="457"/>
      <c r="L18" s="69">
        <v>9672</v>
      </c>
      <c r="M18" s="70"/>
      <c r="N18" s="68"/>
      <c r="O18" s="73"/>
      <c r="P18" s="69">
        <v>9626</v>
      </c>
      <c r="Q18" s="70"/>
      <c r="R18" s="68"/>
      <c r="S18" s="73"/>
      <c r="T18" s="71">
        <v>9667</v>
      </c>
      <c r="U18" s="70"/>
      <c r="V18" s="68"/>
      <c r="W18" s="78"/>
    </row>
    <row r="19" spans="2:23" s="3" customFormat="1" ht="22.5">
      <c r="B19" s="410"/>
      <c r="C19" s="33" t="s">
        <v>66</v>
      </c>
      <c r="D19" s="5" t="str">
        <f>VLOOKUP(D18,개설!$C$4:$I$169,7,FALSE)&amp;" (14:00~17:00)"</f>
        <v>유영준 (14:00~17:00)</v>
      </c>
      <c r="E19" s="6" t="str">
        <f>VLOOKUP(E18,개설!$C$4:$I$169,7,FALSE)&amp;" (14:00~17:00)"</f>
        <v>송미령 (14:00~17:00)</v>
      </c>
      <c r="F19" s="8"/>
      <c r="G19" s="9"/>
      <c r="H19" s="5"/>
      <c r="I19" s="6"/>
      <c r="J19" s="458"/>
      <c r="K19" s="459"/>
      <c r="L19" s="5" t="str">
        <f>VLOOKUP(L18,개설!$C$4:$I$169,7,FALSE)</f>
        <v>해홍 심</v>
      </c>
      <c r="M19" s="6"/>
      <c r="N19" s="4"/>
      <c r="O19" s="9"/>
      <c r="P19" s="5" t="str">
        <f>VLOOKUP(P18,개설!$C$4:$I$169,7,FALSE)</f>
        <v>김도한</v>
      </c>
      <c r="Q19" s="6"/>
      <c r="R19" s="4"/>
      <c r="S19" s="9"/>
      <c r="T19" s="7" t="str">
        <f>VLOOKUP(T18,개설!$C$4:$I$169,7,FALSE)</f>
        <v>이주영</v>
      </c>
      <c r="U19" s="6"/>
      <c r="V19" s="4"/>
      <c r="W19" s="10"/>
    </row>
    <row r="20" spans="2:23" s="3" customFormat="1" ht="45">
      <c r="B20" s="411"/>
      <c r="C20" s="34" t="s">
        <v>8</v>
      </c>
      <c r="D20" s="12" t="str">
        <f>VLOOKUP(D18,개설!$C$4:$I$169,5,FALSE)</f>
        <v>단백질생화학
Protein Biochemistry</v>
      </c>
      <c r="E20" s="13" t="str">
        <f>VLOOKUP(E18,개설!$C$4:$I$169,5,FALSE)</f>
        <v>신경생물학 Ⅱ
Neurobiology Ⅱ</v>
      </c>
      <c r="F20" s="15"/>
      <c r="G20" s="16"/>
      <c r="H20" s="12"/>
      <c r="I20" s="13"/>
      <c r="J20" s="458"/>
      <c r="K20" s="459"/>
      <c r="L20" s="12" t="str">
        <f>VLOOKUP(L18,개설!$C$4:$I$169,5,FALSE)</f>
        <v>암 생물학
Cancer biology</v>
      </c>
      <c r="M20" s="13"/>
      <c r="N20" s="11"/>
      <c r="O20" s="16"/>
      <c r="P20" s="12" t="str">
        <f>VLOOKUP(P18,개설!$C$4:$I$169,5,FALSE)</f>
        <v>분자시스템생물학
Molecular Systems Biology</v>
      </c>
      <c r="Q20" s="13"/>
      <c r="R20" s="11"/>
      <c r="S20" s="16"/>
      <c r="T20" s="14" t="str">
        <f>VLOOKUP(T18,개설!$C$4:$I$169,5,FALSE)</f>
        <v>고급 세포면역 생물학
Advanced Cellular Immunobiology</v>
      </c>
      <c r="U20" s="13"/>
      <c r="V20" s="11"/>
      <c r="W20" s="17"/>
    </row>
    <row r="21" spans="2:23" s="25" customFormat="1" ht="13.5">
      <c r="B21" s="417"/>
      <c r="C21" s="26" t="s">
        <v>83</v>
      </c>
      <c r="D21" s="27" t="s">
        <v>105</v>
      </c>
      <c r="E21" s="28" t="s">
        <v>104</v>
      </c>
      <c r="F21" s="30"/>
      <c r="G21" s="31"/>
      <c r="H21" s="27"/>
      <c r="I21" s="28"/>
      <c r="J21" s="460"/>
      <c r="K21" s="461"/>
      <c r="L21" s="27" t="s">
        <v>103</v>
      </c>
      <c r="M21" s="28"/>
      <c r="N21" s="26"/>
      <c r="O21" s="31"/>
      <c r="P21" s="27" t="s">
        <v>103</v>
      </c>
      <c r="Q21" s="28"/>
      <c r="R21" s="26"/>
      <c r="S21" s="31"/>
      <c r="T21" s="29" t="s">
        <v>105</v>
      </c>
      <c r="U21" s="28"/>
      <c r="V21" s="26"/>
      <c r="W21" s="32"/>
    </row>
    <row r="22" spans="2:23" s="67" customFormat="1" ht="13.5">
      <c r="B22" s="413" t="s">
        <v>79</v>
      </c>
      <c r="C22" s="79" t="s">
        <v>82</v>
      </c>
      <c r="D22" s="80">
        <v>9622</v>
      </c>
      <c r="E22" s="81"/>
      <c r="F22" s="121"/>
      <c r="G22" s="83"/>
      <c r="H22" s="424" t="s">
        <v>191</v>
      </c>
      <c r="I22" s="464"/>
      <c r="J22" s="451" t="s">
        <v>192</v>
      </c>
      <c r="K22" s="426"/>
      <c r="L22" s="80"/>
      <c r="M22" s="81"/>
      <c r="N22" s="79"/>
      <c r="O22" s="83"/>
      <c r="P22" s="80">
        <v>9801</v>
      </c>
      <c r="Q22" s="81"/>
      <c r="R22" s="79"/>
      <c r="S22" s="83"/>
      <c r="T22" s="82">
        <v>9667</v>
      </c>
      <c r="U22" s="81">
        <v>9691</v>
      </c>
      <c r="V22" s="79"/>
      <c r="W22" s="84"/>
    </row>
    <row r="23" spans="2:23" s="3" customFormat="1" ht="22.5">
      <c r="B23" s="414"/>
      <c r="C23" s="85" t="s">
        <v>66</v>
      </c>
      <c r="D23" s="86" t="str">
        <f>VLOOKUP(D22,개설!$C$4:$I$169,7,FALSE)&amp;" (15:00~18:00)"</f>
        <v>임신혁 (15:00~18:00)</v>
      </c>
      <c r="E23" s="87"/>
      <c r="F23" s="134"/>
      <c r="G23" s="89"/>
      <c r="H23" s="427"/>
      <c r="I23" s="465"/>
      <c r="J23" s="452"/>
      <c r="K23" s="429"/>
      <c r="L23" s="86"/>
      <c r="M23" s="87"/>
      <c r="N23" s="135"/>
      <c r="O23" s="89"/>
      <c r="P23" s="86" t="s">
        <v>407</v>
      </c>
      <c r="Q23" s="87"/>
      <c r="R23" s="135"/>
      <c r="S23" s="89"/>
      <c r="T23" s="88" t="str">
        <f>VLOOKUP(T22,개설!$C$4:$I$169,7,FALSE)</f>
        <v>이주영</v>
      </c>
      <c r="U23" s="87" t="str">
        <f>VLOOKUP(U22,개설!$C$4:$I$169,7,FALSE)&amp;" (16:00~19:00)"</f>
        <v>김재일 (16:00~19:00)</v>
      </c>
      <c r="V23" s="135"/>
      <c r="W23" s="90"/>
    </row>
    <row r="24" spans="2:23" s="3" customFormat="1" ht="56.25">
      <c r="B24" s="415"/>
      <c r="C24" s="91" t="s">
        <v>8</v>
      </c>
      <c r="D24" s="92" t="str">
        <f>VLOOKUP(D22,개설!$C$4:$I$169,5,FALSE)</f>
        <v>고급면역학
Advanced Immunology</v>
      </c>
      <c r="E24" s="93"/>
      <c r="F24" s="137"/>
      <c r="G24" s="95"/>
      <c r="H24" s="427"/>
      <c r="I24" s="465"/>
      <c r="J24" s="452"/>
      <c r="K24" s="429"/>
      <c r="L24" s="92"/>
      <c r="M24" s="93"/>
      <c r="N24" s="138"/>
      <c r="O24" s="95"/>
      <c r="P24" s="92" t="str">
        <f>VLOOKUP(P22,개설!$C$4:$I$169,5,FALSE)</f>
        <v>학과세미나
Departmental Seminar</v>
      </c>
      <c r="Q24" s="93"/>
      <c r="R24" s="138"/>
      <c r="S24" s="95"/>
      <c r="T24" s="94" t="str">
        <f>VLOOKUP(T22,개설!$C$4:$I$169,5,FALSE)</f>
        <v>고급 세포면역 생물학
Advanced Cellular Immunobiology</v>
      </c>
      <c r="U24" s="93" t="str">
        <f>VLOOKUP(U22,개설!$C$4:$I$169,5,FALSE)</f>
        <v>생체막 수용체 및 리간드구조 특론 II
Structural Topics on Membrane receptor &amp; ligand interaction II</v>
      </c>
      <c r="V24" s="138"/>
      <c r="W24" s="96"/>
    </row>
    <row r="25" spans="2:23" s="25" customFormat="1" ht="13.5">
      <c r="B25" s="416"/>
      <c r="C25" s="97" t="s">
        <v>83</v>
      </c>
      <c r="D25" s="98" t="s">
        <v>103</v>
      </c>
      <c r="E25" s="99"/>
      <c r="F25" s="131"/>
      <c r="G25" s="101"/>
      <c r="H25" s="466"/>
      <c r="I25" s="467"/>
      <c r="J25" s="462"/>
      <c r="K25" s="463"/>
      <c r="L25" s="98"/>
      <c r="M25" s="99"/>
      <c r="N25" s="97"/>
      <c r="O25" s="101"/>
      <c r="P25" s="98" t="s">
        <v>102</v>
      </c>
      <c r="Q25" s="99"/>
      <c r="R25" s="97"/>
      <c r="S25" s="101"/>
      <c r="T25" s="100" t="s">
        <v>105</v>
      </c>
      <c r="U25" s="99" t="s">
        <v>104</v>
      </c>
      <c r="V25" s="97"/>
      <c r="W25" s="102"/>
    </row>
    <row r="26" spans="2:23" s="67" customFormat="1" ht="13.5" customHeight="1">
      <c r="B26" s="409" t="s">
        <v>80</v>
      </c>
      <c r="C26" s="68" t="s">
        <v>81</v>
      </c>
      <c r="D26" s="69"/>
      <c r="E26" s="70"/>
      <c r="F26" s="72"/>
      <c r="G26" s="73"/>
      <c r="H26" s="69"/>
      <c r="I26" s="70"/>
      <c r="J26" s="72"/>
      <c r="K26" s="73"/>
      <c r="L26" s="69"/>
      <c r="M26" s="70"/>
      <c r="N26" s="68"/>
      <c r="O26" s="73"/>
      <c r="P26" s="69"/>
      <c r="Q26" s="70"/>
      <c r="R26" s="68"/>
      <c r="S26" s="73"/>
      <c r="T26" s="71"/>
      <c r="U26" s="70"/>
      <c r="V26" s="68"/>
      <c r="W26" s="78"/>
    </row>
    <row r="27" spans="2:23" s="3" customFormat="1" ht="22.5" customHeight="1">
      <c r="B27" s="410"/>
      <c r="C27" s="33" t="s">
        <v>66</v>
      </c>
      <c r="D27" s="5"/>
      <c r="E27" s="6"/>
      <c r="F27" s="8"/>
      <c r="G27" s="9"/>
      <c r="H27" s="5"/>
      <c r="I27" s="6"/>
      <c r="J27" s="8"/>
      <c r="K27" s="9"/>
      <c r="L27" s="5"/>
      <c r="M27" s="6"/>
      <c r="N27" s="4"/>
      <c r="O27" s="9"/>
      <c r="P27" s="5"/>
      <c r="Q27" s="6"/>
      <c r="R27" s="4"/>
      <c r="S27" s="9"/>
      <c r="T27" s="7"/>
      <c r="U27" s="6"/>
      <c r="V27" s="4"/>
      <c r="W27" s="10"/>
    </row>
    <row r="28" spans="2:23" s="3" customFormat="1" ht="13.5">
      <c r="B28" s="411"/>
      <c r="C28" s="34" t="s">
        <v>8</v>
      </c>
      <c r="D28" s="12"/>
      <c r="E28" s="13"/>
      <c r="F28" s="15"/>
      <c r="G28" s="16"/>
      <c r="H28" s="12"/>
      <c r="I28" s="13"/>
      <c r="J28" s="15"/>
      <c r="K28" s="16"/>
      <c r="L28" s="12"/>
      <c r="M28" s="13"/>
      <c r="N28" s="11"/>
      <c r="O28" s="16"/>
      <c r="P28" s="12"/>
      <c r="Q28" s="13"/>
      <c r="R28" s="11"/>
      <c r="S28" s="16"/>
      <c r="T28" s="14"/>
      <c r="U28" s="13"/>
      <c r="V28" s="11"/>
      <c r="W28" s="17"/>
    </row>
    <row r="29" spans="2:23" s="25" customFormat="1" ht="13.5">
      <c r="B29" s="417"/>
      <c r="C29" s="26" t="s">
        <v>83</v>
      </c>
      <c r="D29" s="27"/>
      <c r="E29" s="28"/>
      <c r="F29" s="30"/>
      <c r="G29" s="31"/>
      <c r="H29" s="27"/>
      <c r="I29" s="28"/>
      <c r="J29" s="30"/>
      <c r="K29" s="31"/>
      <c r="L29" s="27"/>
      <c r="M29" s="28"/>
      <c r="N29" s="26"/>
      <c r="O29" s="31"/>
      <c r="P29" s="27"/>
      <c r="Q29" s="28"/>
      <c r="R29" s="26"/>
      <c r="S29" s="31"/>
      <c r="T29" s="29"/>
      <c r="U29" s="28"/>
      <c r="V29" s="26"/>
      <c r="W29" s="32"/>
    </row>
    <row r="30" spans="2:23" s="67" customFormat="1" ht="13.5">
      <c r="B30" s="454" t="s">
        <v>193</v>
      </c>
      <c r="C30" s="141" t="s">
        <v>82</v>
      </c>
      <c r="D30" s="142">
        <v>9653</v>
      </c>
      <c r="E30" s="143">
        <v>9635</v>
      </c>
      <c r="F30" s="165">
        <v>9627</v>
      </c>
      <c r="G30" s="145"/>
      <c r="H30" s="142">
        <v>9694</v>
      </c>
      <c r="I30" s="143"/>
      <c r="J30" s="141"/>
      <c r="K30" s="145"/>
      <c r="L30" s="142">
        <v>9604</v>
      </c>
      <c r="M30" s="143">
        <v>9669</v>
      </c>
      <c r="N30" s="141"/>
      <c r="O30" s="145"/>
      <c r="P30" s="142">
        <v>9690</v>
      </c>
      <c r="Q30" s="143">
        <v>9664</v>
      </c>
      <c r="R30" s="141"/>
      <c r="S30" s="145"/>
      <c r="T30" s="144"/>
      <c r="U30" s="143"/>
      <c r="V30" s="141"/>
      <c r="W30" s="146"/>
    </row>
    <row r="31" spans="2:23" s="3" customFormat="1" ht="13.5">
      <c r="B31" s="445"/>
      <c r="C31" s="166" t="s">
        <v>66</v>
      </c>
      <c r="D31" s="167" t="str">
        <f>VLOOKUP(D30,개설!$C$4:$I$169,7,FALSE)</f>
        <v>박지용</v>
      </c>
      <c r="E31" s="168" t="str">
        <f>VLOOKUP(E30,개설!$C$4:$I$169,7,FALSE)</f>
        <v>김용철</v>
      </c>
      <c r="F31" s="169" t="str">
        <f>VLOOKUP(F30,개설!$C$4:$I$169,7,FALSE)</f>
        <v>송우근</v>
      </c>
      <c r="G31" s="170"/>
      <c r="H31" s="167" t="str">
        <f>VLOOKUP(H30,개설!$C$4:$I$169,7,FALSE)</f>
        <v>전상용</v>
      </c>
      <c r="I31" s="168"/>
      <c r="J31" s="169"/>
      <c r="K31" s="170"/>
      <c r="L31" s="167" t="str">
        <f>VLOOKUP(L30,개설!$C$4:$I$169,7,FALSE)</f>
        <v>조정희</v>
      </c>
      <c r="M31" s="168" t="str">
        <f>VLOOKUP(M30,개설!$C$4:$I$169,7,FALSE)</f>
        <v>전창덕</v>
      </c>
      <c r="N31" s="169"/>
      <c r="O31" s="170"/>
      <c r="P31" s="167" t="str">
        <f>VLOOKUP(P30,개설!$C$4:$I$169,7,FALSE)</f>
        <v>엄수현</v>
      </c>
      <c r="Q31" s="168" t="str">
        <f>VLOOKUP(Q30,개설!$C$4:$I$169,7,FALSE)</f>
        <v>박우진</v>
      </c>
      <c r="R31" s="169"/>
      <c r="S31" s="170"/>
      <c r="T31" s="172"/>
      <c r="U31" s="168"/>
      <c r="V31" s="171"/>
      <c r="W31" s="173"/>
    </row>
    <row r="32" spans="2:23" s="3" customFormat="1" ht="67.5">
      <c r="B32" s="446"/>
      <c r="C32" s="174" t="s">
        <v>8</v>
      </c>
      <c r="D32" s="175" t="str">
        <f>VLOOKUP(D30,개설!$C$4:$I$169,5,FALSE)</f>
        <v>질량분석기의 생물학적 응용
Biological Applications of Mass Spectrometry</v>
      </c>
      <c r="E32" s="176" t="str">
        <f>VLOOKUP(E30,개설!$C$4:$I$169,5,FALSE)</f>
        <v>의약화학 II
Medicinal Chemistry II</v>
      </c>
      <c r="F32" s="177" t="str">
        <f>VLOOKUP(F30,개설!$C$4:$I$169,5,FALSE)</f>
        <v>세포상호작용론
Cell-Cell Interaction</v>
      </c>
      <c r="G32" s="178"/>
      <c r="H32" s="175" t="str">
        <f>VLOOKUP(H30,개설!$C$4:$I$169,5,FALSE)</f>
        <v>바이오콘쥬게이트 화학 II
Bioconjugate Chemistry II</v>
      </c>
      <c r="I32" s="176"/>
      <c r="J32" s="179"/>
      <c r="K32" s="178"/>
      <c r="L32" s="175" t="str">
        <f>VLOOKUP(L30,개설!$C$4:$I$169,5,FALSE)</f>
        <v>발생학 II
Developmental Biology II</v>
      </c>
      <c r="M32" s="176" t="str">
        <f>VLOOKUP(M30,개설!$C$4:$I$169,5,FALSE)</f>
        <v>면역시냅스연구
The Immunological Synapse</v>
      </c>
      <c r="N32" s="179"/>
      <c r="O32" s="178"/>
      <c r="P32" s="175" t="str">
        <f>VLOOKUP(P30,개설!$C$4:$I$169,5,FALSE)</f>
        <v>생체막 수용체 및 리간드구조 특론 I
Structural Topics on Membrane receptor &amp; ligand interaction I</v>
      </c>
      <c r="Q32" s="176" t="str">
        <f>VLOOKUP(Q30,개설!$C$4:$I$169,5,FALSE)</f>
        <v>심장병 생리학
Pathophysiology of heart disease</v>
      </c>
      <c r="R32" s="179"/>
      <c r="S32" s="178"/>
      <c r="T32" s="180"/>
      <c r="U32" s="176"/>
      <c r="V32" s="179"/>
      <c r="W32" s="181"/>
    </row>
    <row r="33" spans="2:23" s="25" customFormat="1" ht="14.25" thickBot="1">
      <c r="B33" s="455"/>
      <c r="C33" s="182" t="s">
        <v>83</v>
      </c>
      <c r="D33" s="183" t="s">
        <v>105</v>
      </c>
      <c r="E33" s="184" t="s">
        <v>103</v>
      </c>
      <c r="F33" s="185" t="s">
        <v>104</v>
      </c>
      <c r="G33" s="186"/>
      <c r="H33" s="183" t="s">
        <v>104</v>
      </c>
      <c r="I33" s="184"/>
      <c r="J33" s="182"/>
      <c r="K33" s="186"/>
      <c r="L33" s="183" t="s">
        <v>103</v>
      </c>
      <c r="M33" s="184" t="s">
        <v>105</v>
      </c>
      <c r="N33" s="182"/>
      <c r="O33" s="186"/>
      <c r="P33" s="183" t="s">
        <v>104</v>
      </c>
      <c r="Q33" s="184" t="s">
        <v>103</v>
      </c>
      <c r="R33" s="182"/>
      <c r="S33" s="186"/>
      <c r="T33" s="187"/>
      <c r="U33" s="184"/>
      <c r="V33" s="182"/>
      <c r="W33" s="188"/>
    </row>
    <row r="34" s="77" customFormat="1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</sheetData>
  <sheetProtection/>
  <mergeCells count="22">
    <mergeCell ref="J17:K17"/>
    <mergeCell ref="J22:K24"/>
    <mergeCell ref="H22:I24"/>
    <mergeCell ref="J25:K25"/>
    <mergeCell ref="H25:I25"/>
    <mergeCell ref="B26:B29"/>
    <mergeCell ref="B4:C4"/>
    <mergeCell ref="D4:G4"/>
    <mergeCell ref="H4:K4"/>
    <mergeCell ref="L4:O4"/>
    <mergeCell ref="P4:S4"/>
    <mergeCell ref="T4:W4"/>
    <mergeCell ref="B30:B33"/>
    <mergeCell ref="B5:B8"/>
    <mergeCell ref="B9:B12"/>
    <mergeCell ref="B13:W13"/>
    <mergeCell ref="B14:B17"/>
    <mergeCell ref="B18:B21"/>
    <mergeCell ref="B22:B25"/>
    <mergeCell ref="J18:K20"/>
    <mergeCell ref="J21:K21"/>
    <mergeCell ref="J14:K16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54"/>
  <sheetViews>
    <sheetView showGridLines="0" zoomScalePageLayoutView="0" workbookViewId="0" topLeftCell="A1">
      <pane xSplit="3" ySplit="4" topLeftCell="D5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4" width="14.421875" style="1" customWidth="1"/>
    <col min="5" max="5" width="14.28125" style="1" bestFit="1" customWidth="1"/>
    <col min="6" max="6" width="11.57421875" style="1" customWidth="1"/>
    <col min="7" max="7" width="13.140625" style="1" customWidth="1"/>
    <col min="8" max="8" width="12.421875" style="1" customWidth="1"/>
    <col min="9" max="9" width="11.140625" style="1" customWidth="1"/>
    <col min="10" max="10" width="10.28125" style="1" customWidth="1"/>
    <col min="11" max="11" width="10.8515625" style="1" customWidth="1"/>
    <col min="12" max="12" width="14.57421875" style="1" customWidth="1"/>
    <col min="13" max="13" width="14.28125" style="1" bestFit="1" customWidth="1"/>
    <col min="14" max="14" width="13.140625" style="1" customWidth="1"/>
    <col min="15" max="15" width="11.57421875" style="1" customWidth="1"/>
    <col min="16" max="16" width="12.421875" style="1" customWidth="1"/>
    <col min="17" max="17" width="11.57421875" style="1" customWidth="1"/>
    <col min="18" max="19" width="10.8515625" style="1" customWidth="1"/>
    <col min="20" max="20" width="10.421875" style="1" bestFit="1" customWidth="1"/>
    <col min="21" max="21" width="6.57421875" style="1" bestFit="1" customWidth="1"/>
    <col min="22" max="23" width="4.7109375" style="1" bestFit="1" customWidth="1"/>
    <col min="24" max="16384" width="9.00390625" style="1" customWidth="1"/>
  </cols>
  <sheetData>
    <row r="3" ht="49.5" customHeight="1" thickBot="1"/>
    <row r="4" spans="1:23" ht="18.75" customHeight="1">
      <c r="A4" s="2"/>
      <c r="B4" s="436" t="s">
        <v>94</v>
      </c>
      <c r="C4" s="437"/>
      <c r="D4" s="438" t="s">
        <v>4</v>
      </c>
      <c r="E4" s="439"/>
      <c r="F4" s="439"/>
      <c r="G4" s="439"/>
      <c r="H4" s="438" t="s">
        <v>0</v>
      </c>
      <c r="I4" s="439"/>
      <c r="J4" s="439"/>
      <c r="K4" s="439"/>
      <c r="L4" s="438" t="s">
        <v>1</v>
      </c>
      <c r="M4" s="439"/>
      <c r="N4" s="439"/>
      <c r="O4" s="439"/>
      <c r="P4" s="438" t="s">
        <v>2</v>
      </c>
      <c r="Q4" s="439"/>
      <c r="R4" s="439"/>
      <c r="S4" s="469"/>
      <c r="T4" s="441" t="s">
        <v>3</v>
      </c>
      <c r="U4" s="439"/>
      <c r="V4" s="439"/>
      <c r="W4" s="470"/>
    </row>
    <row r="5" spans="2:23" s="67" customFormat="1" ht="13.5">
      <c r="B5" s="421" t="s">
        <v>72</v>
      </c>
      <c r="C5" s="79" t="s">
        <v>81</v>
      </c>
      <c r="D5" s="80">
        <v>2606</v>
      </c>
      <c r="E5" s="81">
        <v>2605</v>
      </c>
      <c r="F5" s="82"/>
      <c r="G5" s="82"/>
      <c r="H5" s="80">
        <v>2603</v>
      </c>
      <c r="I5" s="82"/>
      <c r="J5" s="82"/>
      <c r="K5" s="81"/>
      <c r="L5" s="80">
        <v>2606</v>
      </c>
      <c r="M5" s="82">
        <v>2605</v>
      </c>
      <c r="N5" s="82"/>
      <c r="O5" s="83"/>
      <c r="P5" s="80">
        <v>2603</v>
      </c>
      <c r="Q5" s="82"/>
      <c r="R5" s="82"/>
      <c r="S5" s="83"/>
      <c r="T5" s="82"/>
      <c r="U5" s="81"/>
      <c r="V5" s="123"/>
      <c r="W5" s="124"/>
    </row>
    <row r="6" spans="2:23" ht="13.5">
      <c r="B6" s="422"/>
      <c r="C6" s="109" t="s">
        <v>84</v>
      </c>
      <c r="D6" s="110" t="str">
        <f>VLOOKUP(D5,개설!$C$4:$I$169,7,FALSE)</f>
        <v>Charles W. Tu</v>
      </c>
      <c r="E6" s="111" t="str">
        <f>VLOOKUP(E5,개설!$C$4:$I$169,7,FALSE)</f>
        <v>이병훈</v>
      </c>
      <c r="F6" s="112"/>
      <c r="G6" s="112"/>
      <c r="H6" s="110" t="str">
        <f>VLOOKUP(H5,개설!$C$4:$I$169,7,FALSE)</f>
        <v>Luigi Pantisano</v>
      </c>
      <c r="I6" s="112"/>
      <c r="J6" s="112"/>
      <c r="K6" s="111"/>
      <c r="L6" s="110" t="str">
        <f>VLOOKUP(L5,개설!$C$4:$I$169,7,FALSE)</f>
        <v>Charles W. Tu</v>
      </c>
      <c r="M6" s="112" t="str">
        <f>VLOOKUP(M5,개설!$C$4:$I$169,7,FALSE)</f>
        <v>이병훈</v>
      </c>
      <c r="N6" s="112"/>
      <c r="O6" s="113"/>
      <c r="P6" s="110" t="str">
        <f>VLOOKUP(P5,개설!$C$4:$I$169,7,FALSE)</f>
        <v>Luigi Pantisano</v>
      </c>
      <c r="Q6" s="112"/>
      <c r="R6" s="112"/>
      <c r="S6" s="113"/>
      <c r="T6" s="112"/>
      <c r="U6" s="111"/>
      <c r="V6" s="111"/>
      <c r="W6" s="127"/>
    </row>
    <row r="7" spans="2:23" ht="90">
      <c r="B7" s="422"/>
      <c r="C7" s="115" t="s">
        <v>85</v>
      </c>
      <c r="D7" s="110" t="str">
        <f>VLOOKUP(D5,개설!$C$4:$I$169,5,FALSE)</f>
        <v>반도체 재료 및 소자 특론
Semiconductor Devices on Single Crystalline and Unconventional Substra</v>
      </c>
      <c r="E7" s="116" t="str">
        <f>VLOOKUP(E5,개설!$C$4:$I$169,5,FALSE)</f>
        <v>Post CMOS 복합전자소자기술
Post CMOS Hybrid Device Technology</v>
      </c>
      <c r="F7" s="117"/>
      <c r="G7" s="117"/>
      <c r="H7" s="119" t="str">
        <f>VLOOKUP(H5,개설!$C$4:$I$169,5,FALSE)</f>
        <v>고급 재료 및 기술특론-신뢰성 및 결점의 기초학
Fundamentals of Reliability and defects - basics and selected topics</v>
      </c>
      <c r="I7" s="117"/>
      <c r="J7" s="117"/>
      <c r="K7" s="116"/>
      <c r="L7" s="119" t="str">
        <f>VLOOKUP(L5,개설!$C$4:$I$169,5,FALSE)</f>
        <v>반도체 재료 및 소자 특론
Semiconductor Devices on Single Crystalline and Unconventional Substra</v>
      </c>
      <c r="M7" s="117" t="str">
        <f>VLOOKUP(M5,개설!$C$4:$I$169,5,FALSE)</f>
        <v>Post CMOS 복합전자소자기술
Post CMOS Hybrid Device Technology</v>
      </c>
      <c r="N7" s="117"/>
      <c r="O7" s="118"/>
      <c r="P7" s="119" t="str">
        <f>VLOOKUP(P5,개설!$C$4:$I$169,5,FALSE)</f>
        <v>고급 재료 및 기술특론-신뢰성 및 결점의 기초학
Fundamentals of Reliability and defects - basics and selected topics</v>
      </c>
      <c r="Q7" s="117"/>
      <c r="R7" s="117"/>
      <c r="S7" s="118"/>
      <c r="T7" s="117"/>
      <c r="U7" s="116"/>
      <c r="V7" s="116"/>
      <c r="W7" s="130"/>
    </row>
    <row r="8" spans="2:23" s="25" customFormat="1" ht="13.5">
      <c r="B8" s="422"/>
      <c r="C8" s="282" t="s">
        <v>83</v>
      </c>
      <c r="D8" s="98" t="s">
        <v>410</v>
      </c>
      <c r="E8" s="99" t="s">
        <v>411</v>
      </c>
      <c r="F8" s="283"/>
      <c r="G8" s="283"/>
      <c r="H8" s="98" t="s">
        <v>410</v>
      </c>
      <c r="I8" s="283"/>
      <c r="J8" s="285"/>
      <c r="K8" s="99"/>
      <c r="L8" s="98" t="s">
        <v>410</v>
      </c>
      <c r="M8" s="285" t="s">
        <v>411</v>
      </c>
      <c r="N8" s="283"/>
      <c r="O8" s="101"/>
      <c r="P8" s="98" t="s">
        <v>410</v>
      </c>
      <c r="Q8" s="283"/>
      <c r="R8" s="283"/>
      <c r="S8" s="101"/>
      <c r="T8" s="283"/>
      <c r="U8" s="99"/>
      <c r="V8" s="132"/>
      <c r="W8" s="133"/>
    </row>
    <row r="9" spans="2:23" s="67" customFormat="1" ht="13.5" hidden="1">
      <c r="B9" s="422"/>
      <c r="C9" s="79" t="s">
        <v>81</v>
      </c>
      <c r="D9" s="80"/>
      <c r="E9" s="121"/>
      <c r="F9" s="81"/>
      <c r="G9" s="82"/>
      <c r="H9" s="80"/>
      <c r="I9" s="82"/>
      <c r="J9" s="82"/>
      <c r="K9" s="81"/>
      <c r="L9" s="80"/>
      <c r="M9" s="82"/>
      <c r="N9" s="82"/>
      <c r="O9" s="83"/>
      <c r="P9" s="80"/>
      <c r="Q9" s="82"/>
      <c r="R9" s="82"/>
      <c r="S9" s="83"/>
      <c r="T9" s="82"/>
      <c r="U9" s="81"/>
      <c r="V9" s="123"/>
      <c r="W9" s="124"/>
    </row>
    <row r="10" spans="2:23" ht="13.5" hidden="1">
      <c r="B10" s="422"/>
      <c r="C10" s="109" t="s">
        <v>84</v>
      </c>
      <c r="D10" s="110"/>
      <c r="E10" s="111"/>
      <c r="F10" s="112"/>
      <c r="G10" s="112"/>
      <c r="H10" s="110"/>
      <c r="I10" s="112"/>
      <c r="J10" s="112"/>
      <c r="K10" s="111"/>
      <c r="L10" s="110"/>
      <c r="M10" s="112"/>
      <c r="N10" s="112"/>
      <c r="O10" s="113"/>
      <c r="P10" s="110"/>
      <c r="Q10" s="112"/>
      <c r="R10" s="112"/>
      <c r="S10" s="113"/>
      <c r="T10" s="112"/>
      <c r="U10" s="111"/>
      <c r="V10" s="111"/>
      <c r="W10" s="127"/>
    </row>
    <row r="11" spans="2:23" ht="13.5" hidden="1">
      <c r="B11" s="422"/>
      <c r="C11" s="115" t="s">
        <v>85</v>
      </c>
      <c r="D11" s="110"/>
      <c r="E11" s="116"/>
      <c r="F11" s="117"/>
      <c r="G11" s="117"/>
      <c r="H11" s="119"/>
      <c r="I11" s="117"/>
      <c r="J11" s="117"/>
      <c r="K11" s="116"/>
      <c r="L11" s="119"/>
      <c r="M11" s="117"/>
      <c r="N11" s="117"/>
      <c r="O11" s="118"/>
      <c r="P11" s="119"/>
      <c r="Q11" s="117"/>
      <c r="R11" s="117"/>
      <c r="S11" s="118"/>
      <c r="T11" s="117"/>
      <c r="U11" s="116"/>
      <c r="V11" s="116"/>
      <c r="W11" s="130"/>
    </row>
    <row r="12" spans="2:23" s="25" customFormat="1" ht="13.5" hidden="1">
      <c r="B12" s="423"/>
      <c r="C12" s="282" t="s">
        <v>83</v>
      </c>
      <c r="D12" s="98"/>
      <c r="E12" s="99"/>
      <c r="F12" s="283"/>
      <c r="G12" s="283"/>
      <c r="H12" s="98"/>
      <c r="I12" s="283"/>
      <c r="J12" s="283"/>
      <c r="K12" s="99"/>
      <c r="L12" s="98"/>
      <c r="M12" s="283"/>
      <c r="N12" s="283"/>
      <c r="O12" s="101"/>
      <c r="P12" s="98"/>
      <c r="Q12" s="283"/>
      <c r="R12" s="283"/>
      <c r="S12" s="101"/>
      <c r="T12" s="283"/>
      <c r="U12" s="99"/>
      <c r="V12" s="132"/>
      <c r="W12" s="133"/>
    </row>
    <row r="13" spans="2:23" s="67" customFormat="1" ht="13.5">
      <c r="B13" s="448" t="s">
        <v>73</v>
      </c>
      <c r="C13" s="68" t="s">
        <v>81</v>
      </c>
      <c r="D13" s="69">
        <v>2627</v>
      </c>
      <c r="E13" s="70"/>
      <c r="F13" s="71"/>
      <c r="G13" s="71"/>
      <c r="H13" s="69">
        <v>2642</v>
      </c>
      <c r="I13" s="71">
        <v>2650</v>
      </c>
      <c r="J13" s="71">
        <v>2649</v>
      </c>
      <c r="K13" s="70"/>
      <c r="L13" s="69">
        <v>2627</v>
      </c>
      <c r="M13" s="71"/>
      <c r="N13" s="71"/>
      <c r="O13" s="73"/>
      <c r="P13" s="69">
        <v>2642</v>
      </c>
      <c r="Q13" s="71">
        <v>2650</v>
      </c>
      <c r="R13" s="71">
        <v>2649</v>
      </c>
      <c r="S13" s="73"/>
      <c r="T13" s="71"/>
      <c r="U13" s="70"/>
      <c r="V13" s="75"/>
      <c r="W13" s="76"/>
    </row>
    <row r="14" spans="2:23" s="3" customFormat="1" ht="22.5">
      <c r="B14" s="449"/>
      <c r="C14" s="33" t="s">
        <v>66</v>
      </c>
      <c r="D14" s="5" t="str">
        <f>VLOOKUP(D13,개설!$C$4:$I$169,7,FALSE)</f>
        <v>노도영</v>
      </c>
      <c r="E14" s="6"/>
      <c r="F14" s="7"/>
      <c r="G14" s="7"/>
      <c r="H14" s="5" t="str">
        <f>VLOOKUP(H13,개설!$C$4:$I$169,7,FALSE)</f>
        <v>송종인</v>
      </c>
      <c r="I14" s="7" t="str">
        <f>VLOOKUP(I13,개설!$C$4:$I$169,7,FALSE)</f>
        <v>이용탁, Kamal Alameh</v>
      </c>
      <c r="J14" s="7" t="str">
        <f>VLOOKUP(J13,개설!$C$4:$I$169,7,FALSE)</f>
        <v>임혁</v>
      </c>
      <c r="K14" s="6"/>
      <c r="L14" s="5" t="str">
        <f>VLOOKUP(L13,개설!$C$4:$I$169,7,FALSE)</f>
        <v>노도영</v>
      </c>
      <c r="M14" s="7"/>
      <c r="N14" s="7"/>
      <c r="O14" s="9"/>
      <c r="P14" s="5" t="str">
        <f>VLOOKUP(P13,개설!$C$4:$I$169,7,FALSE)</f>
        <v>송종인</v>
      </c>
      <c r="Q14" s="7" t="str">
        <f>VLOOKUP(Q13,개설!$C$4:$I$169,7,FALSE)</f>
        <v>이용탁, Kamal Alameh</v>
      </c>
      <c r="R14" s="7" t="str">
        <f>VLOOKUP(R13,개설!$C$4:$I$169,7,FALSE)</f>
        <v>임혁</v>
      </c>
      <c r="S14" s="9"/>
      <c r="T14" s="7"/>
      <c r="U14" s="6"/>
      <c r="V14" s="6"/>
      <c r="W14" s="36"/>
    </row>
    <row r="15" spans="2:23" s="3" customFormat="1" ht="56.25">
      <c r="B15" s="449"/>
      <c r="C15" s="34" t="s">
        <v>8</v>
      </c>
      <c r="D15" s="12" t="str">
        <f>VLOOKUP(D13,개설!$C$4:$I$169,5,FALSE)</f>
        <v>고급 X-ray 회절론
Modern X-ray Diffraction</v>
      </c>
      <c r="E15" s="13"/>
      <c r="F15" s="14"/>
      <c r="G15" s="14"/>
      <c r="H15" s="12" t="str">
        <f>VLOOKUP(H13,개설!$C$4:$I$169,5,FALSE)</f>
        <v>고급 아나로그 집적회로설계
Advanced Analog Integrated Circuit Design</v>
      </c>
      <c r="I15" s="14" t="str">
        <f>VLOOKUP(I13,개설!$C$4:$I$169,5,FALSE)</f>
        <v>광전자공학
Optoelectronics</v>
      </c>
      <c r="J15" s="14" t="str">
        <f>VLOOKUP(J13,개설!$C$4:$I$169,5,FALSE)</f>
        <v>무선 네트워크
Wireless Networks</v>
      </c>
      <c r="K15" s="13"/>
      <c r="L15" s="12" t="str">
        <f>VLOOKUP(L13,개설!$C$4:$I$169,5,FALSE)</f>
        <v>고급 X-ray 회절론
Modern X-ray Diffraction</v>
      </c>
      <c r="M15" s="14"/>
      <c r="N15" s="14"/>
      <c r="O15" s="16"/>
      <c r="P15" s="12" t="str">
        <f>VLOOKUP(P13,개설!$C$4:$I$169,5,FALSE)</f>
        <v>고급 아나로그 집적회로설계
Advanced Analog Integrated Circuit Design</v>
      </c>
      <c r="Q15" s="14" t="str">
        <f>VLOOKUP(Q13,개설!$C$4:$I$169,5,FALSE)</f>
        <v>광전자공학
Optoelectronics</v>
      </c>
      <c r="R15" s="14" t="str">
        <f>VLOOKUP(R13,개설!$C$4:$I$169,5,FALSE)</f>
        <v>무선 네트워크
Wireless Networks</v>
      </c>
      <c r="S15" s="16"/>
      <c r="T15" s="14"/>
      <c r="U15" s="13"/>
      <c r="V15" s="13"/>
      <c r="W15" s="37"/>
    </row>
    <row r="16" spans="2:23" s="25" customFormat="1" ht="13.5">
      <c r="B16" s="449"/>
      <c r="C16" s="281" t="s">
        <v>83</v>
      </c>
      <c r="D16" s="27" t="s">
        <v>411</v>
      </c>
      <c r="E16" s="28"/>
      <c r="F16" s="29"/>
      <c r="G16" s="29"/>
      <c r="H16" s="27" t="s">
        <v>412</v>
      </c>
      <c r="I16" s="29" t="s">
        <v>413</v>
      </c>
      <c r="J16" s="29" t="s">
        <v>414</v>
      </c>
      <c r="K16" s="28"/>
      <c r="L16" s="27" t="s">
        <v>411</v>
      </c>
      <c r="M16" s="29"/>
      <c r="N16" s="29"/>
      <c r="O16" s="31"/>
      <c r="P16" s="27" t="s">
        <v>415</v>
      </c>
      <c r="Q16" s="29" t="s">
        <v>413</v>
      </c>
      <c r="R16" s="29" t="s">
        <v>414</v>
      </c>
      <c r="S16" s="31"/>
      <c r="T16" s="29"/>
      <c r="U16" s="28"/>
      <c r="V16" s="38"/>
      <c r="W16" s="35"/>
    </row>
    <row r="17" spans="2:23" s="67" customFormat="1" ht="13.5" hidden="1">
      <c r="B17" s="449"/>
      <c r="C17" s="68" t="s">
        <v>81</v>
      </c>
      <c r="D17" s="69"/>
      <c r="E17" s="70"/>
      <c r="F17" s="71"/>
      <c r="G17" s="71"/>
      <c r="H17" s="69"/>
      <c r="I17" s="71"/>
      <c r="J17" s="71"/>
      <c r="K17" s="70"/>
      <c r="L17" s="69"/>
      <c r="M17" s="71"/>
      <c r="N17" s="71"/>
      <c r="O17" s="73"/>
      <c r="P17" s="69"/>
      <c r="Q17" s="71"/>
      <c r="R17" s="71"/>
      <c r="S17" s="73"/>
      <c r="T17" s="71"/>
      <c r="U17" s="70"/>
      <c r="V17" s="75"/>
      <c r="W17" s="76"/>
    </row>
    <row r="18" spans="2:23" s="3" customFormat="1" ht="13.5" hidden="1">
      <c r="B18" s="449"/>
      <c r="C18" s="33" t="s">
        <v>66</v>
      </c>
      <c r="D18" s="5"/>
      <c r="E18" s="6"/>
      <c r="F18" s="7"/>
      <c r="G18" s="7"/>
      <c r="H18" s="5"/>
      <c r="I18" s="7"/>
      <c r="J18" s="7"/>
      <c r="K18" s="6"/>
      <c r="L18" s="5"/>
      <c r="M18" s="7"/>
      <c r="N18" s="7"/>
      <c r="O18" s="9"/>
      <c r="P18" s="5"/>
      <c r="Q18" s="7"/>
      <c r="R18" s="7"/>
      <c r="S18" s="9"/>
      <c r="T18" s="7"/>
      <c r="U18" s="6"/>
      <c r="V18" s="6"/>
      <c r="W18" s="36"/>
    </row>
    <row r="19" spans="2:23" s="3" customFormat="1" ht="13.5" hidden="1">
      <c r="B19" s="449"/>
      <c r="C19" s="34" t="s">
        <v>8</v>
      </c>
      <c r="D19" s="12"/>
      <c r="E19" s="13"/>
      <c r="F19" s="14"/>
      <c r="G19" s="14"/>
      <c r="H19" s="12"/>
      <c r="I19" s="14"/>
      <c r="J19" s="14"/>
      <c r="K19" s="13"/>
      <c r="L19" s="12"/>
      <c r="M19" s="14"/>
      <c r="N19" s="14"/>
      <c r="O19" s="16"/>
      <c r="P19" s="12"/>
      <c r="Q19" s="14"/>
      <c r="R19" s="14"/>
      <c r="S19" s="16"/>
      <c r="T19" s="14"/>
      <c r="U19" s="13"/>
      <c r="V19" s="13"/>
      <c r="W19" s="37"/>
    </row>
    <row r="20" spans="2:23" s="25" customFormat="1" ht="13.5" hidden="1">
      <c r="B20" s="450"/>
      <c r="C20" s="281" t="s">
        <v>83</v>
      </c>
      <c r="D20" s="27"/>
      <c r="E20" s="28"/>
      <c r="F20" s="29"/>
      <c r="G20" s="29"/>
      <c r="H20" s="27"/>
      <c r="I20" s="29"/>
      <c r="J20" s="29"/>
      <c r="K20" s="28"/>
      <c r="L20" s="27"/>
      <c r="M20" s="29"/>
      <c r="N20" s="29"/>
      <c r="O20" s="31"/>
      <c r="P20" s="27"/>
      <c r="Q20" s="29"/>
      <c r="R20" s="29"/>
      <c r="S20" s="31"/>
      <c r="T20" s="29"/>
      <c r="U20" s="28"/>
      <c r="V20" s="38"/>
      <c r="W20" s="35"/>
    </row>
    <row r="21" spans="2:25" ht="13.5">
      <c r="B21" s="418" t="s">
        <v>5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20"/>
      <c r="X21" s="3"/>
      <c r="Y21" s="3"/>
    </row>
    <row r="22" spans="2:23" s="67" customFormat="1" ht="13.5" customHeight="1">
      <c r="B22" s="421" t="s">
        <v>74</v>
      </c>
      <c r="C22" s="79" t="s">
        <v>81</v>
      </c>
      <c r="D22" s="80">
        <v>2617</v>
      </c>
      <c r="E22" s="81">
        <v>2648</v>
      </c>
      <c r="F22" s="82">
        <v>2635</v>
      </c>
      <c r="G22" s="82"/>
      <c r="H22" s="80">
        <v>2615</v>
      </c>
      <c r="I22" s="81">
        <v>2655</v>
      </c>
      <c r="J22" s="82"/>
      <c r="K22" s="81"/>
      <c r="L22" s="80">
        <v>2617</v>
      </c>
      <c r="M22" s="82">
        <v>2648</v>
      </c>
      <c r="N22" s="82">
        <v>2635</v>
      </c>
      <c r="O22" s="83"/>
      <c r="P22" s="80">
        <v>2615</v>
      </c>
      <c r="Q22" s="82">
        <v>2655</v>
      </c>
      <c r="R22" s="82"/>
      <c r="S22" s="83"/>
      <c r="T22" s="82"/>
      <c r="U22" s="81"/>
      <c r="V22" s="123"/>
      <c r="W22" s="124"/>
    </row>
    <row r="23" spans="2:23" s="3" customFormat="1" ht="13.5">
      <c r="B23" s="422"/>
      <c r="C23" s="85" t="s">
        <v>66</v>
      </c>
      <c r="D23" s="86" t="str">
        <f>VLOOKUP(D22,개설!$C$4:$I$169,7,FALSE)</f>
        <v>이광희</v>
      </c>
      <c r="E23" s="87" t="str">
        <f>VLOOKUP(E22,개설!$C$4:$I$169,7,FALSE)</f>
        <v>김기선</v>
      </c>
      <c r="F23" s="88" t="str">
        <f>VLOOKUP(F22,개설!$C$4:$I$169,7,FALSE)</f>
        <v>이탁희</v>
      </c>
      <c r="G23" s="88"/>
      <c r="H23" s="86" t="str">
        <f>VLOOKUP(H22,개설!$C$4:$I$169,7,FALSE)</f>
        <v>태기융</v>
      </c>
      <c r="I23" s="87" t="str">
        <f>VLOOKUP(I22,개설!$C$4:$I$169,7,FALSE)</f>
        <v>게클러, H. Fuchs</v>
      </c>
      <c r="J23" s="112"/>
      <c r="K23" s="111"/>
      <c r="L23" s="86" t="str">
        <f>VLOOKUP(L22,개설!$C$4:$I$169,7,FALSE)</f>
        <v>이광희</v>
      </c>
      <c r="M23" s="88" t="str">
        <f>VLOOKUP(M22,개설!$C$4:$I$169,7,FALSE)</f>
        <v>김기선</v>
      </c>
      <c r="N23" s="88" t="str">
        <f>VLOOKUP(N22,개설!$C$4:$I$169,7,FALSE)</f>
        <v>이탁희</v>
      </c>
      <c r="O23" s="89"/>
      <c r="P23" s="86" t="str">
        <f>VLOOKUP(P22,개설!$C$4:$I$169,7,FALSE)</f>
        <v>태기융</v>
      </c>
      <c r="Q23" s="88" t="str">
        <f>VLOOKUP(Q22,개설!$C$4:$I$169,7,FALSE)</f>
        <v>게클러, H. Fuchs</v>
      </c>
      <c r="R23" s="88"/>
      <c r="S23" s="89"/>
      <c r="T23" s="88"/>
      <c r="U23" s="87"/>
      <c r="V23" s="87"/>
      <c r="W23" s="136"/>
    </row>
    <row r="24" spans="2:23" s="3" customFormat="1" ht="45">
      <c r="B24" s="422"/>
      <c r="C24" s="91" t="s">
        <v>8</v>
      </c>
      <c r="D24" s="92" t="str">
        <f>VLOOKUP(D22,개설!$C$4:$I$169,5,FALSE)</f>
        <v>유기물광전자 II
Organic Materials for Electronics and Photonics II</v>
      </c>
      <c r="E24" s="93" t="str">
        <f>VLOOKUP(E22,개설!$C$4:$I$169,5,FALSE)</f>
        <v>디지털 통신시스템
Digital Communication Systems</v>
      </c>
      <c r="F24" s="94" t="str">
        <f>VLOOKUP(F22,개설!$C$4:$I$169,5,FALSE)</f>
        <v>나노전자학
Nanoelectronics</v>
      </c>
      <c r="G24" s="94"/>
      <c r="H24" s="92" t="str">
        <f>VLOOKUP(H22,개설!$C$4:$I$169,5,FALSE)</f>
        <v>생화학특론
Biochemistry</v>
      </c>
      <c r="I24" s="93" t="str">
        <f>VLOOKUP(I22,개설!$C$4:$I$169,5,FALSE)</f>
        <v>나노재료학
Nanomaterials</v>
      </c>
      <c r="J24" s="117"/>
      <c r="K24" s="116"/>
      <c r="L24" s="92" t="str">
        <f>VLOOKUP(L22,개설!$C$4:$I$169,5,FALSE)</f>
        <v>유기물광전자 II
Organic Materials for Electronics and Photonics II</v>
      </c>
      <c r="M24" s="94" t="str">
        <f>VLOOKUP(M22,개설!$C$4:$I$169,5,FALSE)</f>
        <v>디지털 통신시스템
Digital Communication Systems</v>
      </c>
      <c r="N24" s="94" t="str">
        <f>VLOOKUP(N22,개설!$C$4:$I$169,5,FALSE)</f>
        <v>나노전자학
Nanoelectronics</v>
      </c>
      <c r="O24" s="95"/>
      <c r="P24" s="92" t="str">
        <f>VLOOKUP(P22,개설!$C$4:$I$169,5,FALSE)</f>
        <v>생화학특론
Biochemistry</v>
      </c>
      <c r="Q24" s="94" t="str">
        <f>VLOOKUP(Q22,개설!$C$4:$I$169,5,FALSE)</f>
        <v>나노재료학
Nanomaterials</v>
      </c>
      <c r="R24" s="94"/>
      <c r="S24" s="95"/>
      <c r="T24" s="94"/>
      <c r="U24" s="93"/>
      <c r="V24" s="93"/>
      <c r="W24" s="139"/>
    </row>
    <row r="25" spans="2:23" s="25" customFormat="1" ht="13.5">
      <c r="B25" s="422"/>
      <c r="C25" s="282" t="s">
        <v>83</v>
      </c>
      <c r="D25" s="98" t="s">
        <v>410</v>
      </c>
      <c r="E25" s="99" t="s">
        <v>415</v>
      </c>
      <c r="F25" s="285" t="s">
        <v>411</v>
      </c>
      <c r="G25" s="283"/>
      <c r="H25" s="98" t="s">
        <v>416</v>
      </c>
      <c r="I25" s="99" t="s">
        <v>417</v>
      </c>
      <c r="J25" s="285"/>
      <c r="K25" s="99"/>
      <c r="L25" s="98" t="s">
        <v>410</v>
      </c>
      <c r="M25" s="285" t="s">
        <v>415</v>
      </c>
      <c r="N25" s="285" t="s">
        <v>411</v>
      </c>
      <c r="O25" s="101"/>
      <c r="P25" s="98" t="s">
        <v>410</v>
      </c>
      <c r="Q25" s="285" t="s">
        <v>417</v>
      </c>
      <c r="R25" s="283"/>
      <c r="S25" s="101"/>
      <c r="T25" s="283"/>
      <c r="U25" s="99"/>
      <c r="V25" s="132"/>
      <c r="W25" s="133"/>
    </row>
    <row r="26" spans="2:23" s="67" customFormat="1" ht="13.5" hidden="1">
      <c r="B26" s="422"/>
      <c r="C26" s="79" t="s">
        <v>81</v>
      </c>
      <c r="D26" s="80"/>
      <c r="E26" s="81"/>
      <c r="F26" s="82"/>
      <c r="G26" s="82"/>
      <c r="H26" s="80"/>
      <c r="I26" s="82"/>
      <c r="J26" s="82"/>
      <c r="K26" s="81"/>
      <c r="L26" s="80"/>
      <c r="M26" s="82"/>
      <c r="N26" s="82"/>
      <c r="O26" s="83"/>
      <c r="P26" s="80"/>
      <c r="Q26" s="82"/>
      <c r="R26" s="82"/>
      <c r="S26" s="83"/>
      <c r="T26" s="82"/>
      <c r="U26" s="81"/>
      <c r="V26" s="123"/>
      <c r="W26" s="124"/>
    </row>
    <row r="27" spans="2:23" s="3" customFormat="1" ht="13.5" hidden="1">
      <c r="B27" s="422"/>
      <c r="C27" s="85" t="s">
        <v>66</v>
      </c>
      <c r="D27" s="86"/>
      <c r="E27" s="87"/>
      <c r="F27" s="88"/>
      <c r="G27" s="88"/>
      <c r="H27" s="86"/>
      <c r="I27" s="88"/>
      <c r="J27" s="88"/>
      <c r="K27" s="87"/>
      <c r="L27" s="86"/>
      <c r="M27" s="88"/>
      <c r="N27" s="88"/>
      <c r="O27" s="89"/>
      <c r="P27" s="86"/>
      <c r="Q27" s="88"/>
      <c r="R27" s="88"/>
      <c r="S27" s="89"/>
      <c r="T27" s="88"/>
      <c r="U27" s="87"/>
      <c r="V27" s="87"/>
      <c r="W27" s="136"/>
    </row>
    <row r="28" spans="2:23" s="3" customFormat="1" ht="13.5" hidden="1">
      <c r="B28" s="422"/>
      <c r="C28" s="91" t="s">
        <v>8</v>
      </c>
      <c r="D28" s="92"/>
      <c r="E28" s="93"/>
      <c r="F28" s="94"/>
      <c r="G28" s="94"/>
      <c r="H28" s="92"/>
      <c r="I28" s="94"/>
      <c r="J28" s="94"/>
      <c r="K28" s="93"/>
      <c r="L28" s="92"/>
      <c r="M28" s="94"/>
      <c r="N28" s="94"/>
      <c r="O28" s="95"/>
      <c r="P28" s="92"/>
      <c r="Q28" s="94"/>
      <c r="R28" s="94"/>
      <c r="S28" s="95"/>
      <c r="T28" s="94"/>
      <c r="U28" s="93"/>
      <c r="V28" s="93"/>
      <c r="W28" s="139"/>
    </row>
    <row r="29" spans="2:23" s="25" customFormat="1" ht="13.5" hidden="1">
      <c r="B29" s="423"/>
      <c r="C29" s="282" t="s">
        <v>83</v>
      </c>
      <c r="D29" s="98"/>
      <c r="E29" s="99"/>
      <c r="F29" s="283"/>
      <c r="G29" s="283"/>
      <c r="H29" s="98"/>
      <c r="I29" s="283"/>
      <c r="J29" s="283"/>
      <c r="K29" s="99"/>
      <c r="L29" s="98"/>
      <c r="M29" s="283"/>
      <c r="N29" s="283"/>
      <c r="O29" s="101"/>
      <c r="P29" s="98"/>
      <c r="Q29" s="283"/>
      <c r="R29" s="283"/>
      <c r="S29" s="101"/>
      <c r="T29" s="283"/>
      <c r="U29" s="99"/>
      <c r="V29" s="132"/>
      <c r="W29" s="133"/>
    </row>
    <row r="30" spans="2:23" s="67" customFormat="1" ht="13.5">
      <c r="B30" s="448" t="s">
        <v>78</v>
      </c>
      <c r="C30" s="68" t="s">
        <v>81</v>
      </c>
      <c r="D30" s="69">
        <v>2639</v>
      </c>
      <c r="E30" s="70"/>
      <c r="F30" s="71"/>
      <c r="G30" s="71"/>
      <c r="H30" s="69">
        <v>2613</v>
      </c>
      <c r="I30" s="71">
        <v>2626</v>
      </c>
      <c r="J30" s="71"/>
      <c r="K30" s="70"/>
      <c r="L30" s="69">
        <v>2639</v>
      </c>
      <c r="M30" s="71"/>
      <c r="N30" s="71"/>
      <c r="O30" s="73"/>
      <c r="P30" s="69">
        <v>2613</v>
      </c>
      <c r="Q30" s="71">
        <v>2626</v>
      </c>
      <c r="R30" s="345">
        <v>2652</v>
      </c>
      <c r="S30" s="73"/>
      <c r="T30" s="71"/>
      <c r="U30" s="70"/>
      <c r="V30" s="75"/>
      <c r="W30" s="76"/>
    </row>
    <row r="31" spans="2:23" s="3" customFormat="1" ht="13.5">
      <c r="B31" s="449"/>
      <c r="C31" s="33" t="s">
        <v>66</v>
      </c>
      <c r="D31" s="5" t="str">
        <f>VLOOKUP(D30,개설!$C$4:$I$169,7,FALSE)</f>
        <v>황현상, Alex Ignatiev</v>
      </c>
      <c r="E31" s="6"/>
      <c r="F31" s="7"/>
      <c r="G31" s="7"/>
      <c r="H31" s="5" t="str">
        <f>VLOOKUP(H30,개설!$C$4:$I$169,7,FALSE)</f>
        <v>김영하</v>
      </c>
      <c r="I31" s="7" t="str">
        <f>VLOOKUP(I30,개설!$C$4:$I$169,7,FALSE)</f>
        <v>박성주</v>
      </c>
      <c r="J31" s="7"/>
      <c r="K31" s="6"/>
      <c r="L31" s="5" t="str">
        <f>VLOOKUP(L30,개설!$C$4:$I$169,7,FALSE)</f>
        <v>황현상, Alex Ignatiev</v>
      </c>
      <c r="M31" s="7"/>
      <c r="N31" s="7"/>
      <c r="O31" s="9"/>
      <c r="P31" s="5" t="str">
        <f>VLOOKUP(P30,개설!$C$4:$I$169,7,FALSE)</f>
        <v>김영하</v>
      </c>
      <c r="Q31" s="7" t="str">
        <f>VLOOKUP(Q30,개설!$C$4:$I$169,7,FALSE)</f>
        <v>박성주</v>
      </c>
      <c r="R31" s="346" t="str">
        <f>VLOOKUP(R30,개설!$C$4:$I$169,7,FALSE)</f>
        <v>양성</v>
      </c>
      <c r="S31" s="9"/>
      <c r="T31" s="7"/>
      <c r="U31" s="6"/>
      <c r="V31" s="327"/>
      <c r="W31" s="36"/>
    </row>
    <row r="32" spans="2:23" s="3" customFormat="1" ht="67.5">
      <c r="B32" s="449"/>
      <c r="C32" s="34" t="s">
        <v>8</v>
      </c>
      <c r="D32" s="12" t="str">
        <f>VLOOKUP(D30,개설!$C$4:$I$169,5,FALSE)</f>
        <v>반도체 메모리 소자
Semiconductor memory device</v>
      </c>
      <c r="E32" s="13"/>
      <c r="F32" s="14"/>
      <c r="G32" s="14"/>
      <c r="H32" s="12" t="str">
        <f>VLOOKUP(H30,개설!$C$4:$I$169,5,FALSE)</f>
        <v>생체적합성
Biocompatibility</v>
      </c>
      <c r="I32" s="14" t="str">
        <f>VLOOKUP(I30,개설!$C$4:$I$169,5,FALSE)</f>
        <v>박막제조공정
Thin Film Technology</v>
      </c>
      <c r="J32" s="14"/>
      <c r="K32" s="13"/>
      <c r="L32" s="12" t="str">
        <f>VLOOKUP(L30,개설!$C$4:$I$169,5,FALSE)</f>
        <v>반도체 메모리 소자
Semiconductor memory device</v>
      </c>
      <c r="M32" s="14"/>
      <c r="N32" s="14"/>
      <c r="O32" s="16"/>
      <c r="P32" s="12" t="str">
        <f>VLOOKUP(P30,개설!$C$4:$I$169,5,FALSE)</f>
        <v>생체적합성
Biocompatibility</v>
      </c>
      <c r="Q32" s="14" t="str">
        <f>VLOOKUP(Q30,개설!$C$4:$I$169,5,FALSE)</f>
        <v>박막제조공정
Thin Film Technology</v>
      </c>
      <c r="R32" s="347" t="str">
        <f>VLOOKUP(R30,개설!$C$4:$I$169,5,FALSE)</f>
        <v>BioMEMS/BioNEMS 응용을 위한 미세유체역학
Microfluidics for BioMEMS/BioNEMS applications</v>
      </c>
      <c r="S32" s="16"/>
      <c r="T32" s="14"/>
      <c r="U32" s="13"/>
      <c r="V32" s="328"/>
      <c r="W32" s="37"/>
    </row>
    <row r="33" spans="2:23" s="25" customFormat="1" ht="13.5">
      <c r="B33" s="449"/>
      <c r="C33" s="286" t="s">
        <v>83</v>
      </c>
      <c r="D33" s="27" t="s">
        <v>411</v>
      </c>
      <c r="E33" s="28"/>
      <c r="F33" s="29"/>
      <c r="G33" s="29"/>
      <c r="H33" s="27" t="s">
        <v>410</v>
      </c>
      <c r="I33" s="29" t="s">
        <v>417</v>
      </c>
      <c r="J33" s="29"/>
      <c r="K33" s="28"/>
      <c r="L33" s="27" t="s">
        <v>411</v>
      </c>
      <c r="M33" s="29"/>
      <c r="N33" s="29"/>
      <c r="O33" s="31"/>
      <c r="P33" s="27" t="s">
        <v>410</v>
      </c>
      <c r="Q33" s="29" t="s">
        <v>411</v>
      </c>
      <c r="R33" s="348" t="s">
        <v>455</v>
      </c>
      <c r="S33" s="31"/>
      <c r="T33" s="29"/>
      <c r="U33" s="28"/>
      <c r="V33" s="38"/>
      <c r="W33" s="35"/>
    </row>
    <row r="34" spans="2:23" s="67" customFormat="1" ht="13.5" hidden="1">
      <c r="B34" s="449"/>
      <c r="C34" s="68" t="s">
        <v>81</v>
      </c>
      <c r="D34" s="69"/>
      <c r="E34" s="70"/>
      <c r="F34" s="71"/>
      <c r="G34" s="71"/>
      <c r="H34" s="69"/>
      <c r="I34" s="71"/>
      <c r="J34" s="71"/>
      <c r="K34" s="70"/>
      <c r="L34" s="69"/>
      <c r="M34" s="71"/>
      <c r="N34" s="71"/>
      <c r="O34" s="73"/>
      <c r="P34" s="69"/>
      <c r="Q34" s="71"/>
      <c r="R34" s="71"/>
      <c r="S34" s="73"/>
      <c r="T34" s="71"/>
      <c r="U34" s="70"/>
      <c r="V34" s="75"/>
      <c r="W34" s="76"/>
    </row>
    <row r="35" spans="2:23" s="3" customFormat="1" ht="13.5" hidden="1">
      <c r="B35" s="449"/>
      <c r="C35" s="33" t="s">
        <v>66</v>
      </c>
      <c r="D35" s="5"/>
      <c r="E35" s="6"/>
      <c r="F35" s="7"/>
      <c r="G35" s="7"/>
      <c r="H35" s="5"/>
      <c r="I35" s="7"/>
      <c r="J35" s="7"/>
      <c r="K35" s="6"/>
      <c r="L35" s="5"/>
      <c r="M35" s="7"/>
      <c r="N35" s="7"/>
      <c r="O35" s="9"/>
      <c r="P35" s="5"/>
      <c r="Q35" s="7"/>
      <c r="R35" s="7"/>
      <c r="S35" s="9"/>
      <c r="T35" s="7"/>
      <c r="U35" s="6"/>
      <c r="V35" s="327"/>
      <c r="W35" s="36"/>
    </row>
    <row r="36" spans="2:23" s="3" customFormat="1" ht="13.5" hidden="1">
      <c r="B36" s="449"/>
      <c r="C36" s="34" t="s">
        <v>8</v>
      </c>
      <c r="D36" s="12"/>
      <c r="E36" s="13"/>
      <c r="F36" s="14"/>
      <c r="G36" s="14"/>
      <c r="H36" s="12"/>
      <c r="I36" s="14"/>
      <c r="J36" s="14"/>
      <c r="K36" s="13"/>
      <c r="L36" s="12"/>
      <c r="M36" s="14"/>
      <c r="N36" s="14"/>
      <c r="O36" s="16"/>
      <c r="P36" s="12"/>
      <c r="Q36" s="14"/>
      <c r="R36" s="14"/>
      <c r="S36" s="16"/>
      <c r="T36" s="14"/>
      <c r="U36" s="13"/>
      <c r="V36" s="328"/>
      <c r="W36" s="37"/>
    </row>
    <row r="37" spans="2:23" s="25" customFormat="1" ht="13.5" hidden="1">
      <c r="B37" s="450"/>
      <c r="C37" s="286" t="s">
        <v>83</v>
      </c>
      <c r="D37" s="27"/>
      <c r="E37" s="28"/>
      <c r="F37" s="29"/>
      <c r="G37" s="29"/>
      <c r="H37" s="27"/>
      <c r="I37" s="29"/>
      <c r="J37" s="29"/>
      <c r="K37" s="28"/>
      <c r="L37" s="27"/>
      <c r="M37" s="29"/>
      <c r="N37" s="29"/>
      <c r="O37" s="31"/>
      <c r="P37" s="27"/>
      <c r="Q37" s="29"/>
      <c r="R37" s="29"/>
      <c r="S37" s="31"/>
      <c r="T37" s="29"/>
      <c r="U37" s="28"/>
      <c r="V37" s="38"/>
      <c r="W37" s="35"/>
    </row>
    <row r="38" spans="2:23" s="67" customFormat="1" ht="13.5">
      <c r="B38" s="421" t="s">
        <v>79</v>
      </c>
      <c r="C38" s="79" t="s">
        <v>81</v>
      </c>
      <c r="D38" s="80">
        <v>2637</v>
      </c>
      <c r="E38" s="81">
        <v>2604</v>
      </c>
      <c r="F38" s="82"/>
      <c r="G38" s="82"/>
      <c r="H38" s="80">
        <v>2607</v>
      </c>
      <c r="I38" s="82"/>
      <c r="J38" s="82"/>
      <c r="K38" s="81"/>
      <c r="L38" s="80">
        <v>2637</v>
      </c>
      <c r="M38" s="82">
        <v>2604</v>
      </c>
      <c r="N38" s="82"/>
      <c r="O38" s="83"/>
      <c r="P38" s="80">
        <v>2607</v>
      </c>
      <c r="Q38" s="349">
        <v>2652</v>
      </c>
      <c r="R38" s="82"/>
      <c r="S38" s="83"/>
      <c r="T38" s="82"/>
      <c r="U38" s="81"/>
      <c r="V38" s="123"/>
      <c r="W38" s="124"/>
    </row>
    <row r="39" spans="2:23" s="3" customFormat="1" ht="13.5">
      <c r="B39" s="422"/>
      <c r="C39" s="85" t="s">
        <v>66</v>
      </c>
      <c r="D39" s="86" t="str">
        <f>VLOOKUP(D38,개설!$C$4:$I$169,7,FALSE)</f>
        <v>김동유</v>
      </c>
      <c r="E39" s="87" t="str">
        <f>VLOOKUP(E38,개설!$C$4:$I$169,7,FALSE)</f>
        <v>Peter Vctor Nickles</v>
      </c>
      <c r="F39" s="88"/>
      <c r="G39" s="88"/>
      <c r="H39" s="86" t="str">
        <f>VLOOKUP(H38,개설!$C$4:$I$169,7,FALSE)</f>
        <v>Wu Lu</v>
      </c>
      <c r="I39" s="88"/>
      <c r="J39" s="88"/>
      <c r="K39" s="87"/>
      <c r="L39" s="86" t="str">
        <f>VLOOKUP(L38,개설!$C$4:$I$169,7,FALSE)</f>
        <v>김동유</v>
      </c>
      <c r="M39" s="88" t="str">
        <f>VLOOKUP(M38,개설!$C$4:$I$169,7,FALSE)</f>
        <v>Peter Vctor Nickles</v>
      </c>
      <c r="N39" s="88"/>
      <c r="O39" s="89"/>
      <c r="P39" s="86" t="str">
        <f>VLOOKUP(P38,개설!$C$4:$I$169,7,FALSE)</f>
        <v>Wu Lu</v>
      </c>
      <c r="Q39" s="350" t="str">
        <f>VLOOKUP(Q38,개설!$C$4:$I$169,7,FALSE)</f>
        <v>양성</v>
      </c>
      <c r="R39" s="88"/>
      <c r="S39" s="89"/>
      <c r="T39" s="88"/>
      <c r="U39" s="87"/>
      <c r="V39" s="87"/>
      <c r="W39" s="136"/>
    </row>
    <row r="40" spans="2:23" s="3" customFormat="1" ht="67.5">
      <c r="B40" s="422"/>
      <c r="C40" s="91" t="s">
        <v>8</v>
      </c>
      <c r="D40" s="92" t="str">
        <f>VLOOKUP(D38,개설!$C$4:$I$169,5,FALSE)</f>
        <v>유기광전자 재료화학
Materials Chemistry for Organic Electronics and Photonics</v>
      </c>
      <c r="E40" s="93" t="str">
        <f>VLOOKUP(E38,개설!$C$4:$I$169,5,FALSE)</f>
        <v>비선형 광학 - 기초와 응용
Nonlinear Optics- Basics and Applications</v>
      </c>
      <c r="F40" s="94"/>
      <c r="G40" s="94"/>
      <c r="H40" s="92" t="str">
        <f>VLOOKUP(H38,개설!$C$4:$I$169,5,FALSE)</f>
        <v>나노공정특론
Introduction to Nanofabrication and Nanomanufacturing</v>
      </c>
      <c r="I40" s="94"/>
      <c r="J40" s="94"/>
      <c r="K40" s="93"/>
      <c r="L40" s="92" t="str">
        <f>VLOOKUP(L38,개설!$C$4:$I$169,5,FALSE)</f>
        <v>유기광전자 재료화학
Materials Chemistry for Organic Electronics and Photonics</v>
      </c>
      <c r="M40" s="94" t="str">
        <f>VLOOKUP(M38,개설!$C$4:$I$169,5,FALSE)</f>
        <v>비선형 광학 - 기초와 응용
Nonlinear Optics- Basics and Applications</v>
      </c>
      <c r="N40" s="94"/>
      <c r="O40" s="95"/>
      <c r="P40" s="92" t="str">
        <f>VLOOKUP(P38,개설!$C$4:$I$169,5,FALSE)</f>
        <v>나노공정특론
Introduction to Nanofabrication and Nanomanufacturing</v>
      </c>
      <c r="Q40" s="351" t="str">
        <f>VLOOKUP(Q38,개설!$C$4:$I$169,5,FALSE)</f>
        <v>BioMEMS/BioNEMS 응용을 위한 미세유체역학
Microfluidics for BioMEMS/BioNEMS applications</v>
      </c>
      <c r="R40" s="94"/>
      <c r="S40" s="95"/>
      <c r="T40" s="94"/>
      <c r="U40" s="93"/>
      <c r="V40" s="93"/>
      <c r="W40" s="139"/>
    </row>
    <row r="41" spans="2:23" s="25" customFormat="1" ht="13.5">
      <c r="B41" s="422"/>
      <c r="C41" s="284" t="s">
        <v>83</v>
      </c>
      <c r="D41" s="98" t="s">
        <v>410</v>
      </c>
      <c r="E41" s="99" t="s">
        <v>411</v>
      </c>
      <c r="F41" s="285"/>
      <c r="G41" s="285"/>
      <c r="H41" s="98" t="s">
        <v>416</v>
      </c>
      <c r="I41" s="285"/>
      <c r="J41" s="285"/>
      <c r="K41" s="99"/>
      <c r="L41" s="98" t="s">
        <v>410</v>
      </c>
      <c r="M41" s="285" t="s">
        <v>411</v>
      </c>
      <c r="N41" s="285"/>
      <c r="O41" s="101"/>
      <c r="P41" s="98" t="s">
        <v>410</v>
      </c>
      <c r="Q41" s="352" t="s">
        <v>454</v>
      </c>
      <c r="R41" s="285"/>
      <c r="S41" s="101"/>
      <c r="T41" s="285"/>
      <c r="U41" s="99"/>
      <c r="V41" s="132"/>
      <c r="W41" s="133"/>
    </row>
    <row r="42" spans="2:23" s="67" customFormat="1" ht="13.5" hidden="1">
      <c r="B42" s="422"/>
      <c r="C42" s="79" t="s">
        <v>81</v>
      </c>
      <c r="D42" s="80"/>
      <c r="E42" s="81"/>
      <c r="F42" s="82"/>
      <c r="G42" s="82"/>
      <c r="H42" s="80"/>
      <c r="I42" s="82"/>
      <c r="J42" s="82"/>
      <c r="K42" s="81"/>
      <c r="L42" s="80"/>
      <c r="M42" s="82"/>
      <c r="N42" s="82"/>
      <c r="O42" s="83"/>
      <c r="P42" s="80"/>
      <c r="Q42" s="82"/>
      <c r="R42" s="82"/>
      <c r="S42" s="83"/>
      <c r="T42" s="82"/>
      <c r="U42" s="81"/>
      <c r="V42" s="123"/>
      <c r="W42" s="124"/>
    </row>
    <row r="43" spans="2:23" s="3" customFormat="1" ht="13.5" hidden="1">
      <c r="B43" s="422"/>
      <c r="C43" s="85" t="s">
        <v>66</v>
      </c>
      <c r="D43" s="86"/>
      <c r="E43" s="87"/>
      <c r="F43" s="88"/>
      <c r="G43" s="88"/>
      <c r="H43" s="86"/>
      <c r="I43" s="88"/>
      <c r="J43" s="88"/>
      <c r="K43" s="87"/>
      <c r="L43" s="86"/>
      <c r="M43" s="88"/>
      <c r="N43" s="88"/>
      <c r="O43" s="89"/>
      <c r="P43" s="86"/>
      <c r="Q43" s="88"/>
      <c r="R43" s="88"/>
      <c r="S43" s="89"/>
      <c r="T43" s="88"/>
      <c r="U43" s="87"/>
      <c r="V43" s="87"/>
      <c r="W43" s="136"/>
    </row>
    <row r="44" spans="2:23" s="3" customFormat="1" ht="13.5" hidden="1">
      <c r="B44" s="422"/>
      <c r="C44" s="91" t="s">
        <v>8</v>
      </c>
      <c r="D44" s="92"/>
      <c r="E44" s="93"/>
      <c r="F44" s="94"/>
      <c r="G44" s="94"/>
      <c r="H44" s="92"/>
      <c r="I44" s="94"/>
      <c r="J44" s="94"/>
      <c r="K44" s="93"/>
      <c r="L44" s="92"/>
      <c r="M44" s="94"/>
      <c r="N44" s="94"/>
      <c r="O44" s="95"/>
      <c r="P44" s="92"/>
      <c r="Q44" s="94"/>
      <c r="R44" s="94"/>
      <c r="S44" s="95"/>
      <c r="T44" s="94"/>
      <c r="U44" s="93"/>
      <c r="V44" s="93"/>
      <c r="W44" s="139"/>
    </row>
    <row r="45" spans="2:23" s="25" customFormat="1" ht="13.5" hidden="1">
      <c r="B45" s="423"/>
      <c r="C45" s="284" t="s">
        <v>83</v>
      </c>
      <c r="D45" s="98"/>
      <c r="E45" s="99"/>
      <c r="F45" s="285"/>
      <c r="G45" s="285"/>
      <c r="H45" s="98"/>
      <c r="I45" s="285"/>
      <c r="J45" s="285"/>
      <c r="K45" s="99"/>
      <c r="L45" s="98"/>
      <c r="M45" s="285"/>
      <c r="N45" s="285"/>
      <c r="O45" s="101"/>
      <c r="P45" s="98"/>
      <c r="Q45" s="285"/>
      <c r="R45" s="285"/>
      <c r="S45" s="101"/>
      <c r="T45" s="285"/>
      <c r="U45" s="99"/>
      <c r="V45" s="132"/>
      <c r="W45" s="133"/>
    </row>
    <row r="46" spans="2:23" s="67" customFormat="1" ht="13.5">
      <c r="B46" s="448" t="s">
        <v>80</v>
      </c>
      <c r="C46" s="68" t="s">
        <v>81</v>
      </c>
      <c r="D46" s="69"/>
      <c r="E46" s="70"/>
      <c r="F46" s="71"/>
      <c r="G46" s="71"/>
      <c r="H46" s="69"/>
      <c r="I46" s="71"/>
      <c r="J46" s="71"/>
      <c r="K46" s="70"/>
      <c r="L46" s="69"/>
      <c r="M46" s="71"/>
      <c r="N46" s="71"/>
      <c r="O46" s="73"/>
      <c r="P46" s="69"/>
      <c r="Q46" s="71"/>
      <c r="R46" s="71"/>
      <c r="S46" s="73"/>
      <c r="T46" s="71"/>
      <c r="U46" s="70"/>
      <c r="V46" s="75"/>
      <c r="W46" s="76"/>
    </row>
    <row r="47" spans="2:23" s="3" customFormat="1" ht="13.5">
      <c r="B47" s="449"/>
      <c r="C47" s="33" t="s">
        <v>66</v>
      </c>
      <c r="D47" s="5"/>
      <c r="E47" s="6"/>
      <c r="F47" s="7"/>
      <c r="G47" s="7"/>
      <c r="H47" s="5"/>
      <c r="I47" s="7"/>
      <c r="J47" s="7"/>
      <c r="K47" s="6"/>
      <c r="L47" s="5"/>
      <c r="M47" s="7"/>
      <c r="N47" s="7"/>
      <c r="O47" s="9"/>
      <c r="P47" s="5"/>
      <c r="Q47" s="7"/>
      <c r="R47" s="7"/>
      <c r="S47" s="9"/>
      <c r="T47" s="7"/>
      <c r="U47" s="6"/>
      <c r="V47" s="6"/>
      <c r="W47" s="36"/>
    </row>
    <row r="48" spans="2:23" s="3" customFormat="1" ht="34.5" customHeight="1">
      <c r="B48" s="449"/>
      <c r="C48" s="34" t="s">
        <v>8</v>
      </c>
      <c r="D48" s="12"/>
      <c r="E48" s="13"/>
      <c r="F48" s="14"/>
      <c r="G48" s="14"/>
      <c r="H48" s="12"/>
      <c r="I48" s="14"/>
      <c r="J48" s="14"/>
      <c r="K48" s="13"/>
      <c r="L48" s="12"/>
      <c r="M48" s="14"/>
      <c r="N48" s="14"/>
      <c r="O48" s="16"/>
      <c r="P48" s="12"/>
      <c r="Q48" s="14"/>
      <c r="R48" s="14"/>
      <c r="S48" s="16"/>
      <c r="T48" s="14"/>
      <c r="U48" s="13"/>
      <c r="V48" s="13"/>
      <c r="W48" s="37"/>
    </row>
    <row r="49" spans="2:23" s="25" customFormat="1" ht="14.25" thickBot="1">
      <c r="B49" s="449"/>
      <c r="C49" s="286" t="s">
        <v>83</v>
      </c>
      <c r="D49" s="27"/>
      <c r="E49" s="28"/>
      <c r="F49" s="29"/>
      <c r="G49" s="29"/>
      <c r="H49" s="27"/>
      <c r="I49" s="29"/>
      <c r="J49" s="29"/>
      <c r="K49" s="28"/>
      <c r="L49" s="27"/>
      <c r="M49" s="29"/>
      <c r="N49" s="29"/>
      <c r="O49" s="31"/>
      <c r="P49" s="27"/>
      <c r="Q49" s="29"/>
      <c r="R49" s="29"/>
      <c r="S49" s="31"/>
      <c r="T49" s="29"/>
      <c r="U49" s="28"/>
      <c r="V49" s="38"/>
      <c r="W49" s="35"/>
    </row>
    <row r="50" spans="2:23" s="67" customFormat="1" ht="13.5" hidden="1">
      <c r="B50" s="449"/>
      <c r="C50" s="329" t="s">
        <v>81</v>
      </c>
      <c r="D50" s="330"/>
      <c r="E50" s="331"/>
      <c r="F50" s="332"/>
      <c r="G50" s="332"/>
      <c r="H50" s="330"/>
      <c r="I50" s="332"/>
      <c r="J50" s="332"/>
      <c r="K50" s="331"/>
      <c r="L50" s="330"/>
      <c r="M50" s="332"/>
      <c r="N50" s="332"/>
      <c r="O50" s="333"/>
      <c r="P50" s="330"/>
      <c r="Q50" s="332"/>
      <c r="R50" s="332"/>
      <c r="S50" s="333"/>
      <c r="T50" s="332"/>
      <c r="U50" s="331"/>
      <c r="V50" s="334"/>
      <c r="W50" s="335"/>
    </row>
    <row r="51" spans="2:23" s="3" customFormat="1" ht="13.5" hidden="1">
      <c r="B51" s="449"/>
      <c r="C51" s="33" t="s">
        <v>66</v>
      </c>
      <c r="D51" s="5"/>
      <c r="E51" s="6"/>
      <c r="F51" s="7"/>
      <c r="G51" s="7"/>
      <c r="H51" s="5"/>
      <c r="I51" s="7"/>
      <c r="J51" s="7"/>
      <c r="K51" s="6"/>
      <c r="L51" s="5"/>
      <c r="M51" s="7"/>
      <c r="N51" s="7"/>
      <c r="O51" s="9"/>
      <c r="P51" s="5"/>
      <c r="Q51" s="7"/>
      <c r="R51" s="7"/>
      <c r="S51" s="9"/>
      <c r="T51" s="7"/>
      <c r="U51" s="6"/>
      <c r="V51" s="6"/>
      <c r="W51" s="36"/>
    </row>
    <row r="52" spans="2:23" s="3" customFormat="1" ht="13.5" hidden="1">
      <c r="B52" s="449"/>
      <c r="C52" s="34" t="s">
        <v>8</v>
      </c>
      <c r="D52" s="12"/>
      <c r="E52" s="13"/>
      <c r="F52" s="14"/>
      <c r="G52" s="14"/>
      <c r="H52" s="12"/>
      <c r="I52" s="14"/>
      <c r="J52" s="14"/>
      <c r="K52" s="13"/>
      <c r="L52" s="12"/>
      <c r="M52" s="14"/>
      <c r="N52" s="14"/>
      <c r="O52" s="16"/>
      <c r="P52" s="12"/>
      <c r="Q52" s="14"/>
      <c r="R52" s="14"/>
      <c r="S52" s="16"/>
      <c r="T52" s="14"/>
      <c r="U52" s="13"/>
      <c r="V52" s="13"/>
      <c r="W52" s="37"/>
    </row>
    <row r="53" spans="2:23" s="25" customFormat="1" ht="14.25" hidden="1" thickBot="1">
      <c r="B53" s="468"/>
      <c r="C53" s="18" t="s">
        <v>83</v>
      </c>
      <c r="D53" s="19"/>
      <c r="E53" s="20"/>
      <c r="F53" s="21"/>
      <c r="G53" s="21"/>
      <c r="H53" s="19"/>
      <c r="I53" s="21"/>
      <c r="J53" s="21"/>
      <c r="K53" s="20"/>
      <c r="L53" s="19"/>
      <c r="M53" s="21"/>
      <c r="N53" s="21"/>
      <c r="O53" s="23"/>
      <c r="P53" s="19"/>
      <c r="Q53" s="21"/>
      <c r="R53" s="21"/>
      <c r="S53" s="23"/>
      <c r="T53" s="21"/>
      <c r="U53" s="20"/>
      <c r="V53" s="336"/>
      <c r="W53" s="337"/>
    </row>
    <row r="54" spans="2:23" s="77" customFormat="1" ht="18.75" customHeight="1"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</row>
  </sheetData>
  <sheetProtection/>
  <mergeCells count="13">
    <mergeCell ref="B4:C4"/>
    <mergeCell ref="D4:G4"/>
    <mergeCell ref="H4:K4"/>
    <mergeCell ref="L4:O4"/>
    <mergeCell ref="P4:S4"/>
    <mergeCell ref="T4:W4"/>
    <mergeCell ref="B38:B45"/>
    <mergeCell ref="B46:B53"/>
    <mergeCell ref="B5:B12"/>
    <mergeCell ref="B13:B20"/>
    <mergeCell ref="B21:W21"/>
    <mergeCell ref="B22:B29"/>
    <mergeCell ref="B30:B37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29"/>
  <sheetViews>
    <sheetView showGridLines="0" zoomScalePageLayoutView="0" workbookViewId="0" topLeftCell="A1">
      <pane xSplit="3" ySplit="4" topLeftCell="G5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M7" sqref="M7"/>
    </sheetView>
  </sheetViews>
  <sheetFormatPr defaultColWidth="9.140625" defaultRowHeight="15"/>
  <cols>
    <col min="1" max="1" width="2.421875" style="196" customWidth="1"/>
    <col min="2" max="2" width="10.57421875" style="196" customWidth="1"/>
    <col min="3" max="3" width="9.140625" style="196" customWidth="1"/>
    <col min="4" max="5" width="13.57421875" style="196" customWidth="1"/>
    <col min="6" max="7" width="5.57421875" style="196" customWidth="1"/>
    <col min="8" max="9" width="13.57421875" style="196" customWidth="1"/>
    <col min="10" max="11" width="5.57421875" style="196" customWidth="1"/>
    <col min="12" max="13" width="13.57421875" style="196" customWidth="1"/>
    <col min="14" max="15" width="5.57421875" style="196" customWidth="1"/>
    <col min="16" max="17" width="13.57421875" style="196" customWidth="1"/>
    <col min="18" max="19" width="5.57421875" style="196" customWidth="1"/>
    <col min="20" max="20" width="13.57421875" style="196" customWidth="1"/>
    <col min="21" max="23" width="5.57421875" style="196" customWidth="1"/>
    <col min="24" max="16384" width="9.00390625" style="196" customWidth="1"/>
  </cols>
  <sheetData>
    <row r="1" ht="18.75" customHeight="1"/>
    <row r="2" ht="18.75" customHeight="1"/>
    <row r="3" ht="49.5" customHeight="1" thickBot="1"/>
    <row r="4" spans="1:23" ht="18.75" customHeight="1">
      <c r="A4" s="197"/>
      <c r="B4" s="386" t="s">
        <v>94</v>
      </c>
      <c r="C4" s="387"/>
      <c r="D4" s="388" t="s">
        <v>4</v>
      </c>
      <c r="E4" s="389"/>
      <c r="F4" s="389"/>
      <c r="G4" s="483"/>
      <c r="H4" s="388" t="s">
        <v>0</v>
      </c>
      <c r="I4" s="389"/>
      <c r="J4" s="389"/>
      <c r="K4" s="483"/>
      <c r="L4" s="388" t="s">
        <v>1</v>
      </c>
      <c r="M4" s="389"/>
      <c r="N4" s="389"/>
      <c r="O4" s="483"/>
      <c r="P4" s="388" t="s">
        <v>2</v>
      </c>
      <c r="Q4" s="389"/>
      <c r="R4" s="389"/>
      <c r="S4" s="483"/>
      <c r="T4" s="391" t="s">
        <v>3</v>
      </c>
      <c r="U4" s="389"/>
      <c r="V4" s="389"/>
      <c r="W4" s="484"/>
    </row>
    <row r="5" spans="2:23" s="198" customFormat="1" ht="13.5">
      <c r="B5" s="475" t="s">
        <v>72</v>
      </c>
      <c r="C5" s="122" t="s">
        <v>81</v>
      </c>
      <c r="D5" s="199"/>
      <c r="E5" s="200"/>
      <c r="F5" s="201"/>
      <c r="G5" s="202"/>
      <c r="H5" s="199">
        <v>22636</v>
      </c>
      <c r="I5" s="203"/>
      <c r="J5" s="122"/>
      <c r="K5" s="202"/>
      <c r="L5" s="199">
        <v>22636</v>
      </c>
      <c r="M5" s="200"/>
      <c r="N5" s="122"/>
      <c r="O5" s="202"/>
      <c r="P5" s="199">
        <v>22607</v>
      </c>
      <c r="Q5" s="200"/>
      <c r="R5" s="122"/>
      <c r="S5" s="202"/>
      <c r="T5" s="203">
        <v>22635</v>
      </c>
      <c r="U5" s="200"/>
      <c r="V5" s="122"/>
      <c r="W5" s="204"/>
    </row>
    <row r="6" spans="2:23" ht="13.5">
      <c r="B6" s="476"/>
      <c r="C6" s="205" t="s">
        <v>84</v>
      </c>
      <c r="D6" s="206"/>
      <c r="E6" s="207"/>
      <c r="F6" s="208"/>
      <c r="G6" s="209"/>
      <c r="H6" s="206" t="str">
        <f>VLOOKUP(H5,개설!$C$4:$I$169,7,FALSE)</f>
        <v>카롤야눌레비치</v>
      </c>
      <c r="I6" s="210"/>
      <c r="J6" s="211"/>
      <c r="K6" s="209"/>
      <c r="L6" s="206" t="str">
        <f>VLOOKUP(L5,개설!$C$4:$I$169,7,FALSE)</f>
        <v>카롤야눌레비치</v>
      </c>
      <c r="M6" s="207"/>
      <c r="N6" s="211"/>
      <c r="O6" s="209"/>
      <c r="P6" s="206" t="str">
        <f>VLOOKUP(P5,개설!$C$4:$I$169,7,FALSE)</f>
        <v>이동선</v>
      </c>
      <c r="Q6" s="207"/>
      <c r="R6" s="211"/>
      <c r="S6" s="209"/>
      <c r="T6" s="210" t="str">
        <f>VLOOKUP(T5,개설!$C$4:$I$169,7,FALSE)</f>
        <v>송계휴</v>
      </c>
      <c r="U6" s="207"/>
      <c r="V6" s="211"/>
      <c r="W6" s="212"/>
    </row>
    <row r="7" spans="2:23" ht="52.5" customHeight="1">
      <c r="B7" s="477"/>
      <c r="C7" s="213" t="s">
        <v>85</v>
      </c>
      <c r="D7" s="206"/>
      <c r="E7" s="214"/>
      <c r="F7" s="215"/>
      <c r="G7" s="216"/>
      <c r="H7" s="217" t="str">
        <f>VLOOKUP(H5,개설!$C$4:$I$169,5,FALSE)</f>
        <v>파동 광학
Wave Optics</v>
      </c>
      <c r="I7" s="218"/>
      <c r="J7" s="219"/>
      <c r="K7" s="216"/>
      <c r="L7" s="217" t="str">
        <f>VLOOKUP(L5,개설!$C$4:$I$169,5,FALSE)</f>
        <v>파동 광학
Wave Optics</v>
      </c>
      <c r="M7" s="214"/>
      <c r="N7" s="219"/>
      <c r="O7" s="216"/>
      <c r="P7" s="217" t="str">
        <f>VLOOKUP(P5,개설!$C$4:$I$169,5,FALSE)</f>
        <v>반도체 소자 이론
Theory of Semiconductor Devices</v>
      </c>
      <c r="Q7" s="214"/>
      <c r="R7" s="219"/>
      <c r="S7" s="216"/>
      <c r="T7" s="218" t="str">
        <f>VLOOKUP(T5,개설!$C$4:$I$169,5,FALSE)</f>
        <v>수리물리
Mathematical Methods for Physics</v>
      </c>
      <c r="U7" s="214"/>
      <c r="V7" s="219"/>
      <c r="W7" s="220"/>
    </row>
    <row r="8" spans="2:23" s="221" customFormat="1" ht="13.5">
      <c r="B8" s="478"/>
      <c r="C8" s="222" t="s">
        <v>83</v>
      </c>
      <c r="D8" s="223"/>
      <c r="E8" s="224"/>
      <c r="F8" s="225"/>
      <c r="G8" s="226"/>
      <c r="H8" s="223" t="s">
        <v>106</v>
      </c>
      <c r="I8" s="227"/>
      <c r="J8" s="222"/>
      <c r="K8" s="226"/>
      <c r="L8" s="223" t="s">
        <v>452</v>
      </c>
      <c r="M8" s="224"/>
      <c r="N8" s="222"/>
      <c r="O8" s="226"/>
      <c r="P8" s="223" t="s">
        <v>418</v>
      </c>
      <c r="Q8" s="224"/>
      <c r="R8" s="222"/>
      <c r="S8" s="226"/>
      <c r="T8" s="227" t="s">
        <v>419</v>
      </c>
      <c r="U8" s="224"/>
      <c r="V8" s="222"/>
      <c r="W8" s="228"/>
    </row>
    <row r="9" spans="2:23" s="198" customFormat="1" ht="13.5">
      <c r="B9" s="471" t="s">
        <v>73</v>
      </c>
      <c r="C9" s="74" t="s">
        <v>81</v>
      </c>
      <c r="D9" s="229">
        <v>22620</v>
      </c>
      <c r="E9" s="230">
        <v>22613</v>
      </c>
      <c r="F9" s="231"/>
      <c r="G9" s="232"/>
      <c r="H9" s="229">
        <v>22629</v>
      </c>
      <c r="I9" s="233">
        <v>22604</v>
      </c>
      <c r="J9" s="74"/>
      <c r="K9" s="232"/>
      <c r="L9" s="229">
        <v>22620</v>
      </c>
      <c r="M9" s="230">
        <v>22613</v>
      </c>
      <c r="N9" s="74"/>
      <c r="O9" s="232"/>
      <c r="P9" s="229">
        <v>22629</v>
      </c>
      <c r="Q9" s="230">
        <v>22604</v>
      </c>
      <c r="R9" s="74"/>
      <c r="S9" s="232"/>
      <c r="T9" s="233"/>
      <c r="U9" s="230"/>
      <c r="V9" s="74"/>
      <c r="W9" s="234"/>
    </row>
    <row r="10" spans="2:23" s="235" customFormat="1" ht="22.5">
      <c r="B10" s="472"/>
      <c r="C10" s="236" t="s">
        <v>66</v>
      </c>
      <c r="D10" s="237" t="str">
        <f>VLOOKUP(D9,개설!$C$4:$I$169,7,FALSE)</f>
        <v>노도영</v>
      </c>
      <c r="E10" s="238" t="str">
        <f>VLOOKUP(E9,개설!$C$4:$I$169,7,FALSE)</f>
        <v>김덕영</v>
      </c>
      <c r="F10" s="239"/>
      <c r="G10" s="240"/>
      <c r="H10" s="237" t="str">
        <f>VLOOKUP(H9,개설!$C$4:$I$169,7,FALSE)</f>
        <v>석희용</v>
      </c>
      <c r="I10" s="241" t="str">
        <f>VLOOKUP(I9,개설!$C$4:$I$169,7,FALSE)</f>
        <v>이용탁, Kamal Alameh</v>
      </c>
      <c r="J10" s="39"/>
      <c r="K10" s="240"/>
      <c r="L10" s="237" t="str">
        <f>VLOOKUP(L9,개설!$C$4:$I$169,7,FALSE)</f>
        <v>노도영</v>
      </c>
      <c r="M10" s="238" t="str">
        <f>VLOOKUP(M9,개설!$C$4:$I$169,7,FALSE)</f>
        <v>김덕영</v>
      </c>
      <c r="N10" s="39"/>
      <c r="O10" s="240"/>
      <c r="P10" s="237" t="str">
        <f>VLOOKUP(P9,개설!$C$4:$I$169,7,FALSE)</f>
        <v>석희용</v>
      </c>
      <c r="Q10" s="238" t="str">
        <f>VLOOKUP(Q9,개설!$C$4:$I$169,7,FALSE)</f>
        <v>이용탁, Kamal Alameh</v>
      </c>
      <c r="R10" s="39"/>
      <c r="S10" s="240"/>
      <c r="T10" s="241"/>
      <c r="U10" s="238"/>
      <c r="V10" s="39"/>
      <c r="W10" s="242"/>
    </row>
    <row r="11" spans="2:23" s="235" customFormat="1" ht="74.25" customHeight="1">
      <c r="B11" s="473"/>
      <c r="C11" s="243" t="s">
        <v>8</v>
      </c>
      <c r="D11" s="244" t="str">
        <f>VLOOKUP(D9,개설!$C$4:$I$169,5,FALSE)</f>
        <v>고급 X-ray 회절론
Modern X-ray Diffraction</v>
      </c>
      <c r="E11" s="245" t="str">
        <f>VLOOKUP(E9,개설!$C$4:$I$169,5,FALSE)</f>
        <v>푸리에 광학
Fourier Optics and Adaptive Optics</v>
      </c>
      <c r="F11" s="246"/>
      <c r="G11" s="247"/>
      <c r="H11" s="244" t="str">
        <f>VLOOKUP(H9,개설!$C$4:$I$169,5,FALSE)</f>
        <v>플라즈마 기초 및 광응용
Introduction to plasma physics and optical applications</v>
      </c>
      <c r="I11" s="248" t="str">
        <f>VLOOKUP(I9,개설!$C$4:$I$169,5,FALSE)</f>
        <v>광전자공학
Optoelectronics</v>
      </c>
      <c r="J11" s="40"/>
      <c r="K11" s="247"/>
      <c r="L11" s="244" t="str">
        <f>VLOOKUP(L9,개설!$C$4:$I$169,5,FALSE)</f>
        <v>고급 X-ray 회절론
Modern X-ray Diffraction</v>
      </c>
      <c r="M11" s="245" t="str">
        <f>VLOOKUP(M9,개설!$C$4:$I$169,5,FALSE)</f>
        <v>푸리에 광학
Fourier Optics and Adaptive Optics</v>
      </c>
      <c r="N11" s="40"/>
      <c r="O11" s="247"/>
      <c r="P11" s="244" t="str">
        <f>VLOOKUP(P9,개설!$C$4:$I$169,5,FALSE)</f>
        <v>플라즈마 기초 및 광응용
Introduction to plasma physics and optical applications</v>
      </c>
      <c r="Q11" s="245" t="str">
        <f>VLOOKUP(Q9,개설!$C$4:$I$169,5,FALSE)</f>
        <v>광전자공학
Optoelectronics</v>
      </c>
      <c r="R11" s="40"/>
      <c r="S11" s="247"/>
      <c r="T11" s="248"/>
      <c r="U11" s="245"/>
      <c r="V11" s="40"/>
      <c r="W11" s="249"/>
    </row>
    <row r="12" spans="2:23" s="221" customFormat="1" ht="13.5">
      <c r="B12" s="479"/>
      <c r="C12" s="250" t="s">
        <v>83</v>
      </c>
      <c r="D12" s="251" t="s">
        <v>420</v>
      </c>
      <c r="E12" s="252" t="s">
        <v>418</v>
      </c>
      <c r="F12" s="253"/>
      <c r="G12" s="254"/>
      <c r="H12" s="251" t="s">
        <v>106</v>
      </c>
      <c r="I12" s="255" t="s">
        <v>421</v>
      </c>
      <c r="J12" s="250"/>
      <c r="K12" s="254"/>
      <c r="L12" s="251" t="s">
        <v>420</v>
      </c>
      <c r="M12" s="252" t="s">
        <v>418</v>
      </c>
      <c r="N12" s="250"/>
      <c r="O12" s="254"/>
      <c r="P12" s="251" t="s">
        <v>106</v>
      </c>
      <c r="Q12" s="252" t="s">
        <v>421</v>
      </c>
      <c r="R12" s="250"/>
      <c r="S12" s="254"/>
      <c r="T12" s="255"/>
      <c r="U12" s="252"/>
      <c r="V12" s="250"/>
      <c r="W12" s="256"/>
    </row>
    <row r="13" spans="2:36" ht="13.5">
      <c r="B13" s="406" t="s">
        <v>5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</row>
    <row r="14" spans="2:36" s="198" customFormat="1" ht="13.5">
      <c r="B14" s="393" t="s">
        <v>74</v>
      </c>
      <c r="C14" s="122" t="s">
        <v>81</v>
      </c>
      <c r="D14" s="199">
        <v>22630</v>
      </c>
      <c r="E14" s="200"/>
      <c r="F14" s="201"/>
      <c r="G14" s="202"/>
      <c r="H14" s="480" t="s">
        <v>182</v>
      </c>
      <c r="I14" s="200">
        <v>22634</v>
      </c>
      <c r="J14" s="122"/>
      <c r="K14" s="202"/>
      <c r="L14" s="199">
        <v>22630</v>
      </c>
      <c r="M14" s="200"/>
      <c r="N14" s="122"/>
      <c r="O14" s="202"/>
      <c r="P14" s="199">
        <v>22634</v>
      </c>
      <c r="Q14" s="200"/>
      <c r="R14" s="122"/>
      <c r="S14" s="202"/>
      <c r="T14" s="203"/>
      <c r="U14" s="200"/>
      <c r="V14" s="122"/>
      <c r="W14" s="204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</row>
    <row r="15" spans="2:23" s="235" customFormat="1" ht="13.5">
      <c r="B15" s="394"/>
      <c r="C15" s="257" t="s">
        <v>66</v>
      </c>
      <c r="D15" s="258" t="str">
        <f>VLOOKUP(D14,개설!$C$4:$I$169,7,FALSE)</f>
        <v>지상윤</v>
      </c>
      <c r="E15" s="259"/>
      <c r="F15" s="260"/>
      <c r="G15" s="261"/>
      <c r="H15" s="481"/>
      <c r="I15" s="259" t="str">
        <f>VLOOKUP(I14,개설!$C$4:$I$169,7,FALSE)</f>
        <v>와테커</v>
      </c>
      <c r="J15" s="262"/>
      <c r="K15" s="261"/>
      <c r="L15" s="258" t="str">
        <f>VLOOKUP(L14,개설!$C$4:$I$169,7,FALSE)</f>
        <v>지상윤</v>
      </c>
      <c r="M15" s="259"/>
      <c r="N15" s="262"/>
      <c r="O15" s="261"/>
      <c r="P15" s="258" t="str">
        <f>VLOOKUP(P14,개설!$C$4:$I$169,7,FALSE)</f>
        <v>와테커</v>
      </c>
      <c r="Q15" s="259"/>
      <c r="R15" s="262"/>
      <c r="S15" s="261"/>
      <c r="T15" s="263"/>
      <c r="U15" s="259"/>
      <c r="V15" s="262"/>
      <c r="W15" s="264"/>
    </row>
    <row r="16" spans="2:23" s="235" customFormat="1" ht="96" customHeight="1">
      <c r="B16" s="394"/>
      <c r="C16" s="265" t="s">
        <v>8</v>
      </c>
      <c r="D16" s="266" t="str">
        <f>VLOOKUP(D14,개설!$C$4:$I$169,5,FALSE)</f>
        <v>기초 양자 광학
Elements of Quantum Optics</v>
      </c>
      <c r="E16" s="267"/>
      <c r="F16" s="268"/>
      <c r="G16" s="269"/>
      <c r="H16" s="482"/>
      <c r="I16" s="267" t="str">
        <f>VLOOKUP(I14,개설!$C$4:$I$169,5,FALSE)</f>
        <v>광과학기술특론 I: 광섬유 특성평가 및 측정시스템
Special Topics in  Photonics I: Fiber Optic Measurements and Systems</v>
      </c>
      <c r="J16" s="270"/>
      <c r="K16" s="269"/>
      <c r="L16" s="266" t="str">
        <f>VLOOKUP(L14,개설!$C$4:$I$169,5,FALSE)</f>
        <v>기초 양자 광학
Elements of Quantum Optics</v>
      </c>
      <c r="M16" s="267"/>
      <c r="N16" s="270"/>
      <c r="O16" s="269"/>
      <c r="P16" s="266" t="str">
        <f>VLOOKUP(P14,개설!$C$4:$I$169,5,FALSE)</f>
        <v>광과학기술특론 I: 광섬유 특성평가 및 측정시스템
Special Topics in  Photonics I: Fiber Optic Measurements and Systems</v>
      </c>
      <c r="Q16" s="267"/>
      <c r="R16" s="270"/>
      <c r="S16" s="269"/>
      <c r="T16" s="271"/>
      <c r="U16" s="267"/>
      <c r="V16" s="270"/>
      <c r="W16" s="272"/>
    </row>
    <row r="17" spans="2:23" s="221" customFormat="1" ht="13.5">
      <c r="B17" s="395"/>
      <c r="C17" s="222" t="s">
        <v>83</v>
      </c>
      <c r="D17" s="223" t="s">
        <v>106</v>
      </c>
      <c r="E17" s="224"/>
      <c r="F17" s="225"/>
      <c r="G17" s="226"/>
      <c r="H17" s="223"/>
      <c r="I17" s="227" t="s">
        <v>106</v>
      </c>
      <c r="J17" s="222"/>
      <c r="K17" s="226"/>
      <c r="L17" s="223" t="s">
        <v>106</v>
      </c>
      <c r="M17" s="224"/>
      <c r="N17" s="222"/>
      <c r="O17" s="226"/>
      <c r="P17" s="223" t="s">
        <v>106</v>
      </c>
      <c r="Q17" s="224"/>
      <c r="R17" s="222"/>
      <c r="S17" s="226"/>
      <c r="T17" s="227"/>
      <c r="U17" s="224"/>
      <c r="V17" s="222"/>
      <c r="W17" s="228"/>
    </row>
    <row r="18" spans="2:23" s="198" customFormat="1" ht="13.5">
      <c r="B18" s="471" t="s">
        <v>78</v>
      </c>
      <c r="C18" s="74" t="s">
        <v>81</v>
      </c>
      <c r="D18" s="229"/>
      <c r="E18" s="230"/>
      <c r="F18" s="231"/>
      <c r="G18" s="232"/>
      <c r="H18" s="229"/>
      <c r="I18" s="233"/>
      <c r="J18" s="74"/>
      <c r="K18" s="232"/>
      <c r="L18" s="229"/>
      <c r="M18" s="230"/>
      <c r="N18" s="74"/>
      <c r="O18" s="232"/>
      <c r="P18" s="375">
        <v>22635</v>
      </c>
      <c r="Q18" s="230"/>
      <c r="R18" s="74"/>
      <c r="S18" s="232"/>
      <c r="T18" s="233"/>
      <c r="U18" s="230"/>
      <c r="V18" s="74"/>
      <c r="W18" s="234"/>
    </row>
    <row r="19" spans="2:23" s="235" customFormat="1" ht="13.5">
      <c r="B19" s="472"/>
      <c r="C19" s="236" t="s">
        <v>66</v>
      </c>
      <c r="D19" s="237"/>
      <c r="E19" s="238"/>
      <c r="F19" s="239"/>
      <c r="G19" s="240"/>
      <c r="H19" s="237"/>
      <c r="I19" s="241"/>
      <c r="J19" s="39"/>
      <c r="K19" s="240"/>
      <c r="L19" s="237"/>
      <c r="M19" s="238"/>
      <c r="N19" s="39"/>
      <c r="O19" s="240"/>
      <c r="P19" s="376" t="str">
        <f>VLOOKUP(P18,개설!$C$4:$I$169,7,FALSE)</f>
        <v>송계휴</v>
      </c>
      <c r="Q19" s="238"/>
      <c r="R19" s="39"/>
      <c r="S19" s="240"/>
      <c r="T19" s="241"/>
      <c r="U19" s="238"/>
      <c r="V19" s="39"/>
      <c r="W19" s="242"/>
    </row>
    <row r="20" spans="2:23" s="235" customFormat="1" ht="45" customHeight="1">
      <c r="B20" s="473"/>
      <c r="C20" s="243" t="s">
        <v>8</v>
      </c>
      <c r="D20" s="244"/>
      <c r="E20" s="245"/>
      <c r="F20" s="246"/>
      <c r="G20" s="247"/>
      <c r="H20" s="244"/>
      <c r="I20" s="248"/>
      <c r="J20" s="40"/>
      <c r="K20" s="247"/>
      <c r="L20" s="244"/>
      <c r="M20" s="245"/>
      <c r="N20" s="40"/>
      <c r="O20" s="247"/>
      <c r="P20" s="377" t="str">
        <f>VLOOKUP(P18,개설!$C$4:$I$169,5,FALSE)</f>
        <v>수리물리
Mathematical Methods for Physics</v>
      </c>
      <c r="Q20" s="245"/>
      <c r="R20" s="40"/>
      <c r="S20" s="247"/>
      <c r="T20" s="248"/>
      <c r="U20" s="245"/>
      <c r="V20" s="40"/>
      <c r="W20" s="249"/>
    </row>
    <row r="21" spans="2:23" s="221" customFormat="1" ht="13.5">
      <c r="B21" s="479"/>
      <c r="C21" s="250" t="s">
        <v>83</v>
      </c>
      <c r="D21" s="251"/>
      <c r="E21" s="252"/>
      <c r="F21" s="253"/>
      <c r="G21" s="254"/>
      <c r="H21" s="251"/>
      <c r="I21" s="255"/>
      <c r="J21" s="250"/>
      <c r="K21" s="254"/>
      <c r="L21" s="251"/>
      <c r="M21" s="252"/>
      <c r="N21" s="250"/>
      <c r="O21" s="254"/>
      <c r="P21" s="354" t="s">
        <v>421</v>
      </c>
      <c r="Q21" s="252"/>
      <c r="R21" s="250"/>
      <c r="S21" s="254"/>
      <c r="T21" s="255"/>
      <c r="U21" s="252"/>
      <c r="V21" s="250"/>
      <c r="W21" s="256"/>
    </row>
    <row r="22" spans="2:23" s="198" customFormat="1" ht="13.5">
      <c r="B22" s="475" t="s">
        <v>79</v>
      </c>
      <c r="C22" s="122" t="s">
        <v>81</v>
      </c>
      <c r="D22" s="360">
        <v>22607</v>
      </c>
      <c r="E22" s="200"/>
      <c r="F22" s="201"/>
      <c r="G22" s="202"/>
      <c r="H22" s="199"/>
      <c r="I22" s="203"/>
      <c r="J22" s="122"/>
      <c r="K22" s="202"/>
      <c r="L22" s="199"/>
      <c r="M22" s="200"/>
      <c r="N22" s="122"/>
      <c r="O22" s="202"/>
      <c r="P22" s="199"/>
      <c r="Q22" s="200"/>
      <c r="R22" s="122"/>
      <c r="S22" s="202"/>
      <c r="T22" s="203"/>
      <c r="U22" s="200"/>
      <c r="V22" s="122"/>
      <c r="W22" s="204"/>
    </row>
    <row r="23" spans="2:23" s="235" customFormat="1" ht="13.5">
      <c r="B23" s="476"/>
      <c r="C23" s="257" t="s">
        <v>66</v>
      </c>
      <c r="D23" s="355" t="s">
        <v>130</v>
      </c>
      <c r="E23" s="259"/>
      <c r="F23" s="260"/>
      <c r="G23" s="261"/>
      <c r="H23" s="258"/>
      <c r="I23" s="263"/>
      <c r="J23" s="262"/>
      <c r="K23" s="261"/>
      <c r="L23" s="258"/>
      <c r="M23" s="259"/>
      <c r="N23" s="262"/>
      <c r="O23" s="261"/>
      <c r="P23" s="258"/>
      <c r="Q23" s="259"/>
      <c r="R23" s="262"/>
      <c r="S23" s="261"/>
      <c r="T23" s="263"/>
      <c r="U23" s="259"/>
      <c r="V23" s="262"/>
      <c r="W23" s="264"/>
    </row>
    <row r="24" spans="2:23" s="235" customFormat="1" ht="45" customHeight="1">
      <c r="B24" s="477"/>
      <c r="C24" s="265" t="s">
        <v>8</v>
      </c>
      <c r="D24" s="361" t="s">
        <v>225</v>
      </c>
      <c r="E24" s="267"/>
      <c r="F24" s="268"/>
      <c r="G24" s="269"/>
      <c r="H24" s="266"/>
      <c r="I24" s="271"/>
      <c r="J24" s="270"/>
      <c r="K24" s="269"/>
      <c r="L24" s="266"/>
      <c r="M24" s="267"/>
      <c r="N24" s="270"/>
      <c r="O24" s="269"/>
      <c r="P24" s="266"/>
      <c r="Q24" s="267"/>
      <c r="R24" s="270"/>
      <c r="S24" s="269"/>
      <c r="T24" s="271"/>
      <c r="U24" s="267"/>
      <c r="V24" s="270"/>
      <c r="W24" s="272"/>
    </row>
    <row r="25" spans="2:23" s="221" customFormat="1" ht="13.5">
      <c r="B25" s="478"/>
      <c r="C25" s="222" t="s">
        <v>83</v>
      </c>
      <c r="D25" s="362" t="s">
        <v>465</v>
      </c>
      <c r="E25" s="224"/>
      <c r="F25" s="225"/>
      <c r="G25" s="226"/>
      <c r="H25" s="223"/>
      <c r="I25" s="227"/>
      <c r="J25" s="222"/>
      <c r="K25" s="226"/>
      <c r="L25" s="223"/>
      <c r="M25" s="224"/>
      <c r="N25" s="222"/>
      <c r="O25" s="226"/>
      <c r="P25" s="223"/>
      <c r="Q25" s="224"/>
      <c r="R25" s="222"/>
      <c r="S25" s="226"/>
      <c r="T25" s="227"/>
      <c r="U25" s="224"/>
      <c r="V25" s="222"/>
      <c r="W25" s="228"/>
    </row>
    <row r="26" spans="2:23" s="198" customFormat="1" ht="13.5">
      <c r="B26" s="471" t="s">
        <v>80</v>
      </c>
      <c r="C26" s="74" t="s">
        <v>81</v>
      </c>
      <c r="D26" s="229"/>
      <c r="E26" s="230"/>
      <c r="F26" s="231"/>
      <c r="G26" s="232"/>
      <c r="H26" s="229"/>
      <c r="I26" s="233"/>
      <c r="J26" s="74"/>
      <c r="K26" s="232"/>
      <c r="L26" s="229"/>
      <c r="M26" s="230"/>
      <c r="N26" s="74"/>
      <c r="O26" s="232"/>
      <c r="P26" s="229"/>
      <c r="Q26" s="230"/>
      <c r="R26" s="74"/>
      <c r="S26" s="232"/>
      <c r="T26" s="233"/>
      <c r="U26" s="230"/>
      <c r="V26" s="74"/>
      <c r="W26" s="234"/>
    </row>
    <row r="27" spans="2:23" s="235" customFormat="1" ht="13.5">
      <c r="B27" s="472"/>
      <c r="C27" s="236" t="s">
        <v>66</v>
      </c>
      <c r="D27" s="237"/>
      <c r="E27" s="238"/>
      <c r="F27" s="239"/>
      <c r="G27" s="240"/>
      <c r="H27" s="237"/>
      <c r="I27" s="241"/>
      <c r="J27" s="39"/>
      <c r="K27" s="240"/>
      <c r="L27" s="237"/>
      <c r="M27" s="238"/>
      <c r="N27" s="39"/>
      <c r="O27" s="240"/>
      <c r="P27" s="237"/>
      <c r="Q27" s="238"/>
      <c r="R27" s="39"/>
      <c r="S27" s="240"/>
      <c r="T27" s="241"/>
      <c r="U27" s="238"/>
      <c r="V27" s="39"/>
      <c r="W27" s="242"/>
    </row>
    <row r="28" spans="2:23" s="235" customFormat="1" ht="34.5" customHeight="1">
      <c r="B28" s="473"/>
      <c r="C28" s="243" t="s">
        <v>8</v>
      </c>
      <c r="D28" s="244"/>
      <c r="E28" s="245"/>
      <c r="F28" s="246"/>
      <c r="G28" s="247"/>
      <c r="H28" s="244"/>
      <c r="I28" s="248"/>
      <c r="J28" s="40"/>
      <c r="K28" s="247"/>
      <c r="L28" s="244"/>
      <c r="M28" s="245"/>
      <c r="N28" s="40"/>
      <c r="O28" s="247"/>
      <c r="P28" s="244"/>
      <c r="Q28" s="245"/>
      <c r="R28" s="40"/>
      <c r="S28" s="247"/>
      <c r="T28" s="248"/>
      <c r="U28" s="245"/>
      <c r="V28" s="40"/>
      <c r="W28" s="249"/>
    </row>
    <row r="29" spans="2:23" s="221" customFormat="1" ht="14.25" thickBot="1">
      <c r="B29" s="474"/>
      <c r="C29" s="273" t="s">
        <v>83</v>
      </c>
      <c r="D29" s="274"/>
      <c r="E29" s="275"/>
      <c r="F29" s="276"/>
      <c r="G29" s="277"/>
      <c r="H29" s="274"/>
      <c r="I29" s="278"/>
      <c r="J29" s="273"/>
      <c r="K29" s="277"/>
      <c r="L29" s="274"/>
      <c r="M29" s="275"/>
      <c r="N29" s="273"/>
      <c r="O29" s="277"/>
      <c r="P29" s="274"/>
      <c r="Q29" s="275"/>
      <c r="R29" s="273"/>
      <c r="S29" s="277"/>
      <c r="T29" s="278"/>
      <c r="U29" s="275"/>
      <c r="V29" s="273"/>
      <c r="W29" s="279"/>
    </row>
    <row r="30" s="280" customFormat="1" ht="13.5"/>
  </sheetData>
  <sheetProtection/>
  <mergeCells count="14">
    <mergeCell ref="B4:C4"/>
    <mergeCell ref="D4:G4"/>
    <mergeCell ref="H4:K4"/>
    <mergeCell ref="L4:O4"/>
    <mergeCell ref="P4:S4"/>
    <mergeCell ref="T4:W4"/>
    <mergeCell ref="B26:B29"/>
    <mergeCell ref="B5:B8"/>
    <mergeCell ref="B9:B12"/>
    <mergeCell ref="B13:W13"/>
    <mergeCell ref="B14:B17"/>
    <mergeCell ref="B18:B21"/>
    <mergeCell ref="B22:B25"/>
    <mergeCell ref="H14:H16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3"/>
  <sheetViews>
    <sheetView showGridLines="0" zoomScalePageLayoutView="0" workbookViewId="0" topLeftCell="A1">
      <pane xSplit="3" ySplit="4" topLeftCell="H11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4" width="15.140625" style="1" bestFit="1" customWidth="1"/>
    <col min="5" max="5" width="14.421875" style="1" bestFit="1" customWidth="1"/>
    <col min="6" max="6" width="12.421875" style="1" bestFit="1" customWidth="1"/>
    <col min="7" max="7" width="4.7109375" style="1" bestFit="1" customWidth="1"/>
    <col min="8" max="8" width="13.421875" style="1" bestFit="1" customWidth="1"/>
    <col min="9" max="9" width="10.140625" style="1" bestFit="1" customWidth="1"/>
    <col min="10" max="10" width="9.57421875" style="1" customWidth="1"/>
    <col min="11" max="11" width="4.7109375" style="1" bestFit="1" customWidth="1"/>
    <col min="12" max="12" width="15.140625" style="1" bestFit="1" customWidth="1"/>
    <col min="13" max="13" width="14.421875" style="1" bestFit="1" customWidth="1"/>
    <col min="14" max="14" width="12.421875" style="1" bestFit="1" customWidth="1"/>
    <col min="15" max="15" width="4.7109375" style="1" bestFit="1" customWidth="1"/>
    <col min="16" max="16" width="15.00390625" style="1" bestFit="1" customWidth="1"/>
    <col min="17" max="17" width="13.421875" style="1" bestFit="1" customWidth="1"/>
    <col min="18" max="18" width="9.57421875" style="1" customWidth="1"/>
    <col min="19" max="19" width="4.7109375" style="1" bestFit="1" customWidth="1"/>
    <col min="20" max="20" width="9.7109375" style="1" bestFit="1" customWidth="1"/>
    <col min="21" max="23" width="4.7109375" style="1" bestFit="1" customWidth="1"/>
    <col min="24" max="16384" width="9.00390625" style="1" customWidth="1"/>
  </cols>
  <sheetData>
    <row r="3" ht="49.5" customHeight="1" thickBot="1"/>
    <row r="4" spans="1:23" ht="18.75" customHeight="1">
      <c r="A4" s="2"/>
      <c r="B4" s="436" t="s">
        <v>95</v>
      </c>
      <c r="C4" s="437"/>
      <c r="D4" s="438" t="s">
        <v>4</v>
      </c>
      <c r="E4" s="439"/>
      <c r="F4" s="439"/>
      <c r="G4" s="440"/>
      <c r="H4" s="438" t="s">
        <v>0</v>
      </c>
      <c r="I4" s="439"/>
      <c r="J4" s="439"/>
      <c r="K4" s="440"/>
      <c r="L4" s="438" t="s">
        <v>1</v>
      </c>
      <c r="M4" s="439"/>
      <c r="N4" s="439"/>
      <c r="O4" s="440"/>
      <c r="P4" s="438" t="s">
        <v>2</v>
      </c>
      <c r="Q4" s="439"/>
      <c r="R4" s="439"/>
      <c r="S4" s="440"/>
      <c r="T4" s="441" t="s">
        <v>3</v>
      </c>
      <c r="U4" s="439"/>
      <c r="V4" s="439"/>
      <c r="W4" s="442"/>
    </row>
    <row r="5" spans="2:23" s="67" customFormat="1" ht="13.5">
      <c r="B5" s="413" t="s">
        <v>72</v>
      </c>
      <c r="C5" s="79" t="s">
        <v>81</v>
      </c>
      <c r="D5" s="80"/>
      <c r="E5" s="81"/>
      <c r="F5" s="121"/>
      <c r="G5" s="83"/>
      <c r="H5" s="80"/>
      <c r="I5" s="82"/>
      <c r="J5" s="79"/>
      <c r="K5" s="83"/>
      <c r="L5" s="80">
        <v>24629</v>
      </c>
      <c r="M5" s="81"/>
      <c r="N5" s="79"/>
      <c r="O5" s="83"/>
      <c r="P5" s="80"/>
      <c r="Q5" s="81"/>
      <c r="R5" s="79"/>
      <c r="S5" s="83"/>
      <c r="T5" s="82"/>
      <c r="U5" s="81"/>
      <c r="V5" s="79"/>
      <c r="W5" s="84"/>
    </row>
    <row r="6" spans="2:23" ht="13.5">
      <c r="B6" s="414"/>
      <c r="C6" s="109" t="s">
        <v>84</v>
      </c>
      <c r="D6" s="110"/>
      <c r="E6" s="111"/>
      <c r="F6" s="125"/>
      <c r="G6" s="113"/>
      <c r="H6" s="110"/>
      <c r="I6" s="112"/>
      <c r="J6" s="126"/>
      <c r="K6" s="113"/>
      <c r="L6" s="110" t="str">
        <f>VLOOKUP(L5,개설!$C$4:$I$169,7,FALSE)</f>
        <v>양성</v>
      </c>
      <c r="M6" s="111"/>
      <c r="N6" s="126"/>
      <c r="O6" s="113"/>
      <c r="P6" s="110"/>
      <c r="Q6" s="111"/>
      <c r="R6" s="126"/>
      <c r="S6" s="113"/>
      <c r="T6" s="112"/>
      <c r="U6" s="111"/>
      <c r="V6" s="126"/>
      <c r="W6" s="114"/>
    </row>
    <row r="7" spans="2:23" ht="33.75">
      <c r="B7" s="415"/>
      <c r="C7" s="115" t="s">
        <v>85</v>
      </c>
      <c r="D7" s="110"/>
      <c r="E7" s="116"/>
      <c r="F7" s="128"/>
      <c r="G7" s="118"/>
      <c r="H7" s="119"/>
      <c r="I7" s="117"/>
      <c r="J7" s="129"/>
      <c r="K7" s="118"/>
      <c r="L7" s="119" t="str">
        <f>VLOOKUP(L5,개설!$C$4:$I$169,5,FALSE)</f>
        <v>임상 생리학의 이해
General Consideration of Clinical Physiology</v>
      </c>
      <c r="M7" s="116"/>
      <c r="N7" s="129"/>
      <c r="O7" s="118"/>
      <c r="P7" s="119"/>
      <c r="Q7" s="116"/>
      <c r="R7" s="129"/>
      <c r="S7" s="118"/>
      <c r="T7" s="117"/>
      <c r="U7" s="116"/>
      <c r="V7" s="129"/>
      <c r="W7" s="120"/>
    </row>
    <row r="8" spans="2:23" s="25" customFormat="1" ht="13.5">
      <c r="B8" s="416"/>
      <c r="C8" s="97" t="s">
        <v>83</v>
      </c>
      <c r="D8" s="98"/>
      <c r="E8" s="99"/>
      <c r="F8" s="131"/>
      <c r="G8" s="101"/>
      <c r="H8" s="98"/>
      <c r="I8" s="100"/>
      <c r="J8" s="97"/>
      <c r="K8" s="101"/>
      <c r="L8" s="98" t="s">
        <v>422</v>
      </c>
      <c r="M8" s="99"/>
      <c r="N8" s="97"/>
      <c r="O8" s="101"/>
      <c r="P8" s="98"/>
      <c r="Q8" s="99"/>
      <c r="R8" s="97"/>
      <c r="S8" s="101"/>
      <c r="T8" s="100"/>
      <c r="U8" s="99"/>
      <c r="V8" s="97"/>
      <c r="W8" s="102"/>
    </row>
    <row r="9" spans="2:23" s="67" customFormat="1" ht="13.5">
      <c r="B9" s="409" t="s">
        <v>73</v>
      </c>
      <c r="C9" s="68" t="s">
        <v>81</v>
      </c>
      <c r="D9" s="69">
        <v>24619</v>
      </c>
      <c r="E9" s="70"/>
      <c r="F9" s="72"/>
      <c r="G9" s="73"/>
      <c r="H9" s="69">
        <v>24615</v>
      </c>
      <c r="I9" s="71">
        <v>24620</v>
      </c>
      <c r="J9" s="68"/>
      <c r="K9" s="73"/>
      <c r="L9" s="69">
        <v>24629</v>
      </c>
      <c r="M9" s="70">
        <v>24619</v>
      </c>
      <c r="N9" s="68"/>
      <c r="O9" s="73"/>
      <c r="P9" s="70">
        <v>24615</v>
      </c>
      <c r="Q9" s="68">
        <v>24620</v>
      </c>
      <c r="R9" s="68"/>
      <c r="S9" s="73"/>
      <c r="T9" s="71"/>
      <c r="U9" s="70"/>
      <c r="V9" s="68"/>
      <c r="W9" s="78"/>
    </row>
    <row r="10" spans="2:23" s="3" customFormat="1" ht="13.5">
      <c r="B10" s="410"/>
      <c r="C10" s="33" t="s">
        <v>66</v>
      </c>
      <c r="D10" s="5" t="str">
        <f>VLOOKUP(D9,개설!$C$4:$I$169,7,FALSE)</f>
        <v>김덕영</v>
      </c>
      <c r="E10" s="6"/>
      <c r="F10" s="8"/>
      <c r="G10" s="9"/>
      <c r="H10" s="5" t="str">
        <f>VLOOKUP(H9,개설!$C$4:$I$169,7,FALSE)</f>
        <v>권혁상</v>
      </c>
      <c r="I10" s="7" t="str">
        <f>VLOOKUP(I9,개설!$C$4:$I$169,7,FALSE)</f>
        <v>임혁</v>
      </c>
      <c r="J10" s="4"/>
      <c r="K10" s="9"/>
      <c r="L10" s="5" t="str">
        <f>VLOOKUP(L9,개설!$C$4:$I$169,7,FALSE)</f>
        <v>양성</v>
      </c>
      <c r="M10" s="6" t="str">
        <f>VLOOKUP(M9,개설!$C$4:$I$169,7,FALSE)</f>
        <v>김덕영</v>
      </c>
      <c r="N10" s="4"/>
      <c r="O10" s="9"/>
      <c r="P10" s="6" t="str">
        <f>VLOOKUP(P9,개설!$C$4:$I$169,7,FALSE)</f>
        <v>권혁상</v>
      </c>
      <c r="Q10" s="4" t="str">
        <f>VLOOKUP(Q9,개설!$C$4:$I$169,7,FALSE)</f>
        <v>임혁</v>
      </c>
      <c r="R10" s="4"/>
      <c r="S10" s="9"/>
      <c r="T10" s="7"/>
      <c r="U10" s="6"/>
      <c r="V10" s="4"/>
      <c r="W10" s="10"/>
    </row>
    <row r="11" spans="2:23" s="3" customFormat="1" ht="33.75">
      <c r="B11" s="411"/>
      <c r="C11" s="34" t="s">
        <v>8</v>
      </c>
      <c r="D11" s="12" t="str">
        <f>VLOOKUP(D9,개설!$C$4:$I$169,5,FALSE)</f>
        <v>푸리에 광학
Fourier Optics and Adaptive Optics</v>
      </c>
      <c r="E11" s="13"/>
      <c r="F11" s="15"/>
      <c r="G11" s="16"/>
      <c r="H11" s="12" t="str">
        <f>VLOOKUP(H9,개설!$C$4:$I$169,5,FALSE)</f>
        <v>정밀 의료기구 설계
Precision medical device design</v>
      </c>
      <c r="I11" s="14" t="str">
        <f>VLOOKUP(I9,개설!$C$4:$I$169,5,FALSE)</f>
        <v>무선 네트워크
Wireless Networks</v>
      </c>
      <c r="J11" s="11"/>
      <c r="K11" s="16"/>
      <c r="L11" s="12" t="str">
        <f>VLOOKUP(L9,개설!$C$4:$I$169,5,FALSE)</f>
        <v>임상 생리학의 이해
General Consideration of Clinical Physiology</v>
      </c>
      <c r="M11" s="13" t="str">
        <f>VLOOKUP(M9,개설!$C$4:$I$169,5,FALSE)</f>
        <v>푸리에 광학
Fourier Optics and Adaptive Optics</v>
      </c>
      <c r="N11" s="11"/>
      <c r="O11" s="16"/>
      <c r="P11" s="13" t="str">
        <f>VLOOKUP(P9,개설!$C$4:$I$169,5,FALSE)</f>
        <v>정밀 의료기구 설계
Precision medical device design</v>
      </c>
      <c r="Q11" s="11" t="str">
        <f>VLOOKUP(Q9,개설!$C$4:$I$169,5,FALSE)</f>
        <v>무선 네트워크
Wireless Networks</v>
      </c>
      <c r="R11" s="11"/>
      <c r="S11" s="16"/>
      <c r="T11" s="14"/>
      <c r="U11" s="13"/>
      <c r="V11" s="11"/>
      <c r="W11" s="17"/>
    </row>
    <row r="12" spans="2:23" s="25" customFormat="1" ht="13.5">
      <c r="B12" s="417"/>
      <c r="C12" s="26" t="s">
        <v>83</v>
      </c>
      <c r="D12" s="27" t="s">
        <v>418</v>
      </c>
      <c r="E12" s="28"/>
      <c r="F12" s="30"/>
      <c r="G12" s="31"/>
      <c r="H12" s="27" t="s">
        <v>447</v>
      </c>
      <c r="I12" s="29" t="s">
        <v>448</v>
      </c>
      <c r="J12" s="286"/>
      <c r="K12" s="31"/>
      <c r="L12" s="27" t="s">
        <v>422</v>
      </c>
      <c r="M12" s="28" t="s">
        <v>418</v>
      </c>
      <c r="N12" s="26"/>
      <c r="O12" s="31"/>
      <c r="P12" s="28" t="s">
        <v>424</v>
      </c>
      <c r="Q12" s="301" t="s">
        <v>425</v>
      </c>
      <c r="R12" s="286"/>
      <c r="S12" s="31"/>
      <c r="T12" s="29"/>
      <c r="U12" s="28"/>
      <c r="V12" s="26"/>
      <c r="W12" s="32"/>
    </row>
    <row r="13" spans="2:35" ht="13.5">
      <c r="B13" s="418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2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23" s="67" customFormat="1" ht="13.5">
      <c r="B14" s="421" t="s">
        <v>74</v>
      </c>
      <c r="C14" s="79" t="s">
        <v>81</v>
      </c>
      <c r="D14" s="80">
        <v>24626</v>
      </c>
      <c r="E14" s="81"/>
      <c r="F14" s="121"/>
      <c r="G14" s="83"/>
      <c r="H14" s="485" t="s">
        <v>186</v>
      </c>
      <c r="I14" s="81"/>
      <c r="J14" s="79"/>
      <c r="K14" s="83"/>
      <c r="L14" s="80">
        <v>24626</v>
      </c>
      <c r="M14" s="81"/>
      <c r="N14" s="79"/>
      <c r="O14" s="83"/>
      <c r="P14" s="80"/>
      <c r="Q14" s="81"/>
      <c r="R14" s="79"/>
      <c r="S14" s="83"/>
      <c r="T14" s="82">
        <v>24504</v>
      </c>
      <c r="U14" s="81"/>
      <c r="V14" s="79"/>
      <c r="W14" s="84"/>
    </row>
    <row r="15" spans="2:23" s="3" customFormat="1" ht="13.5">
      <c r="B15" s="422"/>
      <c r="C15" s="85" t="s">
        <v>66</v>
      </c>
      <c r="D15" s="86" t="str">
        <f>VLOOKUP(D14,개설!$C$4:$I$169,7,FALSE)</f>
        <v>김소희</v>
      </c>
      <c r="E15" s="87"/>
      <c r="F15" s="134"/>
      <c r="G15" s="89"/>
      <c r="H15" s="486"/>
      <c r="I15" s="87"/>
      <c r="J15" s="135"/>
      <c r="K15" s="89"/>
      <c r="L15" s="86" t="str">
        <f>VLOOKUP(L14,개설!$C$4:$I$169,7,FALSE)</f>
        <v>김소희</v>
      </c>
      <c r="M15" s="87"/>
      <c r="N15" s="135"/>
      <c r="O15" s="89"/>
      <c r="P15" s="86"/>
      <c r="Q15" s="87"/>
      <c r="R15" s="135"/>
      <c r="S15" s="89"/>
      <c r="T15" s="88" t="str">
        <f>VLOOKUP(T14,개설!$C$4:$I$169,7,FALSE)</f>
        <v>권혁상</v>
      </c>
      <c r="U15" s="87"/>
      <c r="V15" s="135"/>
      <c r="W15" s="90"/>
    </row>
    <row r="16" spans="2:23" s="3" customFormat="1" ht="45">
      <c r="B16" s="422"/>
      <c r="C16" s="91" t="s">
        <v>8</v>
      </c>
      <c r="D16" s="92" t="str">
        <f>VLOOKUP(D14,개설!$C$4:$I$169,5,FALSE)</f>
        <v>유한요소해석
Finite Element Analysis and Simulations</v>
      </c>
      <c r="E16" s="93"/>
      <c r="F16" s="137"/>
      <c r="G16" s="95"/>
      <c r="H16" s="487"/>
      <c r="I16" s="93"/>
      <c r="J16" s="138"/>
      <c r="K16" s="95"/>
      <c r="L16" s="92" t="str">
        <f>VLOOKUP(L14,개설!$C$4:$I$169,5,FALSE)</f>
        <v>유한요소해석
Finite Element Analysis and Simulations</v>
      </c>
      <c r="M16" s="93"/>
      <c r="N16" s="138"/>
      <c r="O16" s="95"/>
      <c r="P16" s="92"/>
      <c r="Q16" s="93"/>
      <c r="R16" s="138"/>
      <c r="S16" s="95"/>
      <c r="T16" s="94" t="str">
        <f>VLOOKUP(T14,개설!$C$4:$I$169,5,FALSE)</f>
        <v>콜로퀴움 II
Medical Engineering Colloquium II</v>
      </c>
      <c r="U16" s="93"/>
      <c r="V16" s="138"/>
      <c r="W16" s="96"/>
    </row>
    <row r="17" spans="2:23" s="25" customFormat="1" ht="13.5">
      <c r="B17" s="423"/>
      <c r="C17" s="97" t="s">
        <v>83</v>
      </c>
      <c r="D17" s="98" t="s">
        <v>449</v>
      </c>
      <c r="E17" s="99"/>
      <c r="F17" s="131"/>
      <c r="G17" s="101"/>
      <c r="H17" s="98"/>
      <c r="I17" s="100"/>
      <c r="J17" s="97"/>
      <c r="K17" s="101"/>
      <c r="L17" s="98" t="s">
        <v>450</v>
      </c>
      <c r="M17" s="99"/>
      <c r="N17" s="97"/>
      <c r="O17" s="101"/>
      <c r="P17" s="98"/>
      <c r="Q17" s="99"/>
      <c r="R17" s="97"/>
      <c r="S17" s="101"/>
      <c r="T17" s="285" t="s">
        <v>422</v>
      </c>
      <c r="U17" s="99"/>
      <c r="V17" s="97"/>
      <c r="W17" s="102"/>
    </row>
    <row r="18" spans="2:23" s="67" customFormat="1" ht="13.5">
      <c r="B18" s="409" t="s">
        <v>78</v>
      </c>
      <c r="C18" s="68" t="s">
        <v>81</v>
      </c>
      <c r="D18" s="69"/>
      <c r="E18" s="70"/>
      <c r="F18" s="72"/>
      <c r="G18" s="73"/>
      <c r="H18" s="69">
        <v>24603</v>
      </c>
      <c r="I18" s="71"/>
      <c r="J18" s="68"/>
      <c r="K18" s="73"/>
      <c r="L18" s="69"/>
      <c r="M18" s="70"/>
      <c r="N18" s="68"/>
      <c r="O18" s="73"/>
      <c r="P18" s="69">
        <v>24603</v>
      </c>
      <c r="Q18" s="356">
        <v>24625</v>
      </c>
      <c r="R18" s="68"/>
      <c r="S18" s="73"/>
      <c r="T18" s="71"/>
      <c r="U18" s="70"/>
      <c r="V18" s="68"/>
      <c r="W18" s="78"/>
    </row>
    <row r="19" spans="2:23" s="3" customFormat="1" ht="13.5">
      <c r="B19" s="410"/>
      <c r="C19" s="33" t="s">
        <v>66</v>
      </c>
      <c r="D19" s="5"/>
      <c r="E19" s="6"/>
      <c r="F19" s="8"/>
      <c r="G19" s="9"/>
      <c r="H19" s="5" t="str">
        <f>VLOOKUP(H18,개설!$C$4:$I$169,7,FALSE)</f>
        <v>김영하</v>
      </c>
      <c r="I19" s="7"/>
      <c r="J19" s="4"/>
      <c r="K19" s="9"/>
      <c r="L19" s="5"/>
      <c r="M19" s="6"/>
      <c r="N19" s="4"/>
      <c r="O19" s="9"/>
      <c r="P19" s="5" t="str">
        <f>VLOOKUP(P18,개설!$C$4:$I$169,7,FALSE)</f>
        <v>김영하</v>
      </c>
      <c r="Q19" s="357" t="str">
        <f>VLOOKUP(Q18,개설!$C$4:$I$169,7,FALSE)</f>
        <v>양성</v>
      </c>
      <c r="R19" s="4"/>
      <c r="S19" s="9"/>
      <c r="T19" s="7"/>
      <c r="U19" s="6"/>
      <c r="V19" s="4"/>
      <c r="W19" s="10"/>
    </row>
    <row r="20" spans="2:23" s="3" customFormat="1" ht="67.5">
      <c r="B20" s="411"/>
      <c r="C20" s="34" t="s">
        <v>8</v>
      </c>
      <c r="D20" s="12"/>
      <c r="E20" s="13"/>
      <c r="F20" s="15"/>
      <c r="G20" s="16"/>
      <c r="H20" s="12" t="str">
        <f>VLOOKUP(H18,개설!$C$4:$I$169,5,FALSE)</f>
        <v>생체적합성
Biocompatibility</v>
      </c>
      <c r="I20" s="14"/>
      <c r="J20" s="11"/>
      <c r="K20" s="16"/>
      <c r="L20" s="12"/>
      <c r="M20" s="13"/>
      <c r="N20" s="11"/>
      <c r="O20" s="16"/>
      <c r="P20" s="12" t="str">
        <f>VLOOKUP(P18,개설!$C$4:$I$169,5,FALSE)</f>
        <v>생체적합성
Biocompatibility</v>
      </c>
      <c r="Q20" s="358" t="str">
        <f>VLOOKUP(Q18,개설!$C$4:$I$169,5,FALSE)</f>
        <v>BioMEMS/BioNEMS 응용을 위한 미세유체역학
Microfluidics for BioMEMS/BioNEMS applications</v>
      </c>
      <c r="R20" s="11"/>
      <c r="S20" s="16"/>
      <c r="T20" s="14"/>
      <c r="U20" s="13"/>
      <c r="V20" s="11"/>
      <c r="W20" s="17"/>
    </row>
    <row r="21" spans="2:23" s="25" customFormat="1" ht="13.5">
      <c r="B21" s="417"/>
      <c r="C21" s="26" t="s">
        <v>83</v>
      </c>
      <c r="D21" s="27"/>
      <c r="E21" s="28"/>
      <c r="F21" s="30"/>
      <c r="G21" s="31"/>
      <c r="H21" s="27" t="s">
        <v>427</v>
      </c>
      <c r="I21" s="29"/>
      <c r="J21" s="26"/>
      <c r="K21" s="31"/>
      <c r="L21" s="27"/>
      <c r="M21" s="28"/>
      <c r="N21" s="26"/>
      <c r="O21" s="31"/>
      <c r="P21" s="27" t="s">
        <v>427</v>
      </c>
      <c r="Q21" s="359" t="s">
        <v>450</v>
      </c>
      <c r="R21" s="26"/>
      <c r="S21" s="31"/>
      <c r="T21" s="29"/>
      <c r="U21" s="28"/>
      <c r="V21" s="26"/>
      <c r="W21" s="32"/>
    </row>
    <row r="22" spans="2:23" s="67" customFormat="1" ht="13.5">
      <c r="B22" s="413" t="s">
        <v>79</v>
      </c>
      <c r="C22" s="79" t="s">
        <v>81</v>
      </c>
      <c r="D22" s="80">
        <v>24616</v>
      </c>
      <c r="E22" s="81"/>
      <c r="F22" s="121"/>
      <c r="G22" s="83"/>
      <c r="H22" s="80"/>
      <c r="I22" s="82"/>
      <c r="J22" s="79"/>
      <c r="K22" s="83"/>
      <c r="L22" s="80">
        <v>24616</v>
      </c>
      <c r="M22" s="81"/>
      <c r="N22" s="79"/>
      <c r="O22" s="83"/>
      <c r="P22" s="360">
        <v>24625</v>
      </c>
      <c r="Q22" s="81"/>
      <c r="R22" s="79"/>
      <c r="S22" s="83"/>
      <c r="T22" s="82"/>
      <c r="U22" s="81"/>
      <c r="V22" s="79"/>
      <c r="W22" s="84"/>
    </row>
    <row r="23" spans="2:23" s="3" customFormat="1" ht="13.5">
      <c r="B23" s="414"/>
      <c r="C23" s="85" t="s">
        <v>66</v>
      </c>
      <c r="D23" s="86" t="str">
        <f>VLOOKUP(D22,개설!$C$4:$I$169,7,FALSE)</f>
        <v>권혁상</v>
      </c>
      <c r="E23" s="87"/>
      <c r="F23" s="134"/>
      <c r="G23" s="89"/>
      <c r="H23" s="86"/>
      <c r="I23" s="88"/>
      <c r="J23" s="135"/>
      <c r="K23" s="89"/>
      <c r="L23" s="86" t="str">
        <f>VLOOKUP(L22,개설!$C$4:$I$169,7,FALSE)</f>
        <v>권혁상</v>
      </c>
      <c r="M23" s="87"/>
      <c r="N23" s="135"/>
      <c r="O23" s="89"/>
      <c r="P23" s="355" t="str">
        <f>VLOOKUP(P22,개설!$C$4:$I$169,7,FALSE)</f>
        <v>양성</v>
      </c>
      <c r="Q23" s="87"/>
      <c r="R23" s="135"/>
      <c r="S23" s="89"/>
      <c r="T23" s="88"/>
      <c r="U23" s="87"/>
      <c r="V23" s="135"/>
      <c r="W23" s="90"/>
    </row>
    <row r="24" spans="2:23" s="3" customFormat="1" ht="67.5">
      <c r="B24" s="415"/>
      <c r="C24" s="91" t="s">
        <v>8</v>
      </c>
      <c r="D24" s="92" t="str">
        <f>VLOOKUP(D22,개설!$C$4:$I$169,5,FALSE)</f>
        <v>GMSE 전공자를 위한 필요 수학
Essential mathematics for GMSE</v>
      </c>
      <c r="E24" s="93"/>
      <c r="F24" s="137"/>
      <c r="G24" s="95"/>
      <c r="H24" s="92"/>
      <c r="I24" s="94"/>
      <c r="J24" s="138"/>
      <c r="K24" s="95"/>
      <c r="L24" s="92" t="str">
        <f>VLOOKUP(L22,개설!$C$4:$I$169,5,FALSE)</f>
        <v>GMSE 전공자를 위한 필요 수학
Essential mathematics for GMSE</v>
      </c>
      <c r="M24" s="93"/>
      <c r="N24" s="138"/>
      <c r="O24" s="95"/>
      <c r="P24" s="361" t="str">
        <f>VLOOKUP(P22,개설!$C$4:$I$169,5,FALSE)</f>
        <v>BioMEMS/BioNEMS 응용을 위한 미세유체역학
Microfluidics for BioMEMS/BioNEMS applications</v>
      </c>
      <c r="Q24" s="93"/>
      <c r="R24" s="138"/>
      <c r="S24" s="95"/>
      <c r="T24" s="94"/>
      <c r="U24" s="93"/>
      <c r="V24" s="138"/>
      <c r="W24" s="96"/>
    </row>
    <row r="25" spans="2:23" s="25" customFormat="1" ht="13.5">
      <c r="B25" s="416"/>
      <c r="C25" s="97" t="s">
        <v>83</v>
      </c>
      <c r="D25" s="98" t="s">
        <v>423</v>
      </c>
      <c r="E25" s="99"/>
      <c r="F25" s="131"/>
      <c r="G25" s="101"/>
      <c r="H25" s="98"/>
      <c r="I25" s="100"/>
      <c r="J25" s="97"/>
      <c r="K25" s="101"/>
      <c r="L25" s="98" t="s">
        <v>423</v>
      </c>
      <c r="M25" s="99"/>
      <c r="N25" s="97"/>
      <c r="O25" s="101"/>
      <c r="P25" s="362" t="s">
        <v>449</v>
      </c>
      <c r="Q25" s="99"/>
      <c r="R25" s="97"/>
      <c r="S25" s="101"/>
      <c r="T25" s="100"/>
      <c r="U25" s="99"/>
      <c r="V25" s="97"/>
      <c r="W25" s="102"/>
    </row>
    <row r="26" spans="2:23" s="67" customFormat="1" ht="13.5">
      <c r="B26" s="409" t="s">
        <v>80</v>
      </c>
      <c r="C26" s="68" t="s">
        <v>81</v>
      </c>
      <c r="D26" s="69"/>
      <c r="E26" s="70"/>
      <c r="F26" s="72"/>
      <c r="G26" s="73"/>
      <c r="H26" s="69"/>
      <c r="I26" s="71"/>
      <c r="J26" s="68"/>
      <c r="K26" s="73"/>
      <c r="L26" s="69"/>
      <c r="M26" s="70"/>
      <c r="N26" s="68"/>
      <c r="O26" s="73"/>
      <c r="P26" s="69"/>
      <c r="Q26" s="70"/>
      <c r="R26" s="68"/>
      <c r="S26" s="73"/>
      <c r="T26" s="71"/>
      <c r="U26" s="70"/>
      <c r="V26" s="68"/>
      <c r="W26" s="78"/>
    </row>
    <row r="27" spans="2:23" s="3" customFormat="1" ht="13.5">
      <c r="B27" s="410"/>
      <c r="C27" s="33" t="s">
        <v>66</v>
      </c>
      <c r="D27" s="5"/>
      <c r="E27" s="6"/>
      <c r="F27" s="8"/>
      <c r="G27" s="9"/>
      <c r="H27" s="5"/>
      <c r="I27" s="7"/>
      <c r="J27" s="4"/>
      <c r="K27" s="9"/>
      <c r="L27" s="5"/>
      <c r="M27" s="6"/>
      <c r="N27" s="4"/>
      <c r="O27" s="9"/>
      <c r="P27" s="5"/>
      <c r="Q27" s="6"/>
      <c r="R27" s="4"/>
      <c r="S27" s="9"/>
      <c r="T27" s="7"/>
      <c r="U27" s="6"/>
      <c r="V27" s="4"/>
      <c r="W27" s="10"/>
    </row>
    <row r="28" spans="2:23" s="3" customFormat="1" ht="34.5" customHeight="1">
      <c r="B28" s="411"/>
      <c r="C28" s="34" t="s">
        <v>8</v>
      </c>
      <c r="D28" s="12"/>
      <c r="E28" s="13"/>
      <c r="F28" s="15"/>
      <c r="G28" s="16"/>
      <c r="H28" s="12"/>
      <c r="I28" s="14"/>
      <c r="J28" s="11"/>
      <c r="K28" s="16"/>
      <c r="L28" s="12"/>
      <c r="M28" s="13"/>
      <c r="N28" s="11"/>
      <c r="O28" s="16"/>
      <c r="P28" s="12"/>
      <c r="Q28" s="13"/>
      <c r="R28" s="11"/>
      <c r="S28" s="16"/>
      <c r="T28" s="14"/>
      <c r="U28" s="13"/>
      <c r="V28" s="11"/>
      <c r="W28" s="17"/>
    </row>
    <row r="29" spans="2:23" s="25" customFormat="1" ht="13.5">
      <c r="B29" s="411"/>
      <c r="C29" s="189" t="s">
        <v>83</v>
      </c>
      <c r="D29" s="190"/>
      <c r="E29" s="191"/>
      <c r="F29" s="192"/>
      <c r="G29" s="193"/>
      <c r="H29" s="190"/>
      <c r="I29" s="194"/>
      <c r="J29" s="189"/>
      <c r="K29" s="193"/>
      <c r="L29" s="190"/>
      <c r="M29" s="191"/>
      <c r="N29" s="189"/>
      <c r="O29" s="193"/>
      <c r="P29" s="190"/>
      <c r="Q29" s="191"/>
      <c r="R29" s="189"/>
      <c r="S29" s="193"/>
      <c r="T29" s="194"/>
      <c r="U29" s="191"/>
      <c r="V29" s="189"/>
      <c r="W29" s="195"/>
    </row>
    <row r="30" spans="2:23" s="67" customFormat="1" ht="13.5">
      <c r="B30" s="488" t="s">
        <v>194</v>
      </c>
      <c r="C30" s="141" t="s">
        <v>81</v>
      </c>
      <c r="D30" s="142">
        <v>24627</v>
      </c>
      <c r="E30" s="143"/>
      <c r="F30" s="165"/>
      <c r="G30" s="145"/>
      <c r="H30" s="142">
        <v>24628</v>
      </c>
      <c r="I30" s="144"/>
      <c r="J30" s="141"/>
      <c r="K30" s="145"/>
      <c r="L30" s="142"/>
      <c r="M30" s="143"/>
      <c r="N30" s="141"/>
      <c r="O30" s="145"/>
      <c r="P30" s="142"/>
      <c r="Q30" s="143"/>
      <c r="R30" s="141"/>
      <c r="S30" s="145"/>
      <c r="T30" s="144"/>
      <c r="U30" s="143"/>
      <c r="V30" s="141"/>
      <c r="W30" s="146"/>
    </row>
    <row r="31" spans="2:23" s="3" customFormat="1" ht="13.5">
      <c r="B31" s="489"/>
      <c r="C31" s="166" t="s">
        <v>66</v>
      </c>
      <c r="D31" s="340" t="str">
        <f>VLOOKUP(D30,개설!$C$4:$I$169,7,FALSE)</f>
        <v>김용철</v>
      </c>
      <c r="E31" s="168"/>
      <c r="F31" s="169"/>
      <c r="G31" s="170"/>
      <c r="H31" s="167" t="str">
        <f>VLOOKUP(H30,개설!$C$4:$I$169,7,FALSE)</f>
        <v>전상용</v>
      </c>
      <c r="I31" s="172"/>
      <c r="J31" s="171"/>
      <c r="K31" s="170"/>
      <c r="L31" s="167"/>
      <c r="M31" s="168"/>
      <c r="N31" s="171"/>
      <c r="O31" s="170"/>
      <c r="P31" s="167"/>
      <c r="Q31" s="168"/>
      <c r="R31" s="171"/>
      <c r="S31" s="170"/>
      <c r="T31" s="172"/>
      <c r="U31" s="168"/>
      <c r="V31" s="171"/>
      <c r="W31" s="173"/>
    </row>
    <row r="32" spans="2:23" s="3" customFormat="1" ht="45">
      <c r="B32" s="490"/>
      <c r="C32" s="174" t="s">
        <v>8</v>
      </c>
      <c r="D32" s="175" t="str">
        <f>VLOOKUP(D30,개설!$C$4:$I$169,5,FALSE)</f>
        <v>의약화학 II
Medicinal Chemistry II</v>
      </c>
      <c r="E32" s="176"/>
      <c r="F32" s="177"/>
      <c r="G32" s="178"/>
      <c r="H32" s="175" t="str">
        <f>VLOOKUP(H30,개설!$C$4:$I$169,5,FALSE)</f>
        <v>바이오콘쥬게이트 화학 II
Bioconjugate Chemistry II</v>
      </c>
      <c r="I32" s="180"/>
      <c r="J32" s="179"/>
      <c r="K32" s="178"/>
      <c r="L32" s="175"/>
      <c r="M32" s="176"/>
      <c r="N32" s="179"/>
      <c r="O32" s="178"/>
      <c r="P32" s="175"/>
      <c r="Q32" s="176"/>
      <c r="R32" s="179"/>
      <c r="S32" s="178"/>
      <c r="T32" s="180"/>
      <c r="U32" s="176"/>
      <c r="V32" s="179"/>
      <c r="W32" s="181"/>
    </row>
    <row r="33" spans="2:23" s="25" customFormat="1" ht="14.25" thickBot="1">
      <c r="B33" s="491"/>
      <c r="C33" s="182" t="s">
        <v>83</v>
      </c>
      <c r="D33" s="183" t="s">
        <v>428</v>
      </c>
      <c r="E33" s="184"/>
      <c r="F33" s="185"/>
      <c r="G33" s="186"/>
      <c r="H33" s="183" t="s">
        <v>429</v>
      </c>
      <c r="I33" s="187"/>
      <c r="J33" s="182"/>
      <c r="K33" s="186"/>
      <c r="L33" s="183"/>
      <c r="M33" s="184"/>
      <c r="N33" s="182"/>
      <c r="O33" s="186"/>
      <c r="P33" s="183"/>
      <c r="Q33" s="184"/>
      <c r="R33" s="182"/>
      <c r="S33" s="186"/>
      <c r="T33" s="187"/>
      <c r="U33" s="184"/>
      <c r="V33" s="182"/>
      <c r="W33" s="188"/>
    </row>
    <row r="34" ht="13.5"/>
    <row r="35" ht="13.5"/>
    <row r="36" ht="13.5"/>
    <row r="37" ht="13.5"/>
    <row r="38" ht="13.5"/>
    <row r="39" ht="13.5"/>
  </sheetData>
  <sheetProtection/>
  <mergeCells count="15">
    <mergeCell ref="B30:B33"/>
    <mergeCell ref="B4:C4"/>
    <mergeCell ref="D4:G4"/>
    <mergeCell ref="H4:K4"/>
    <mergeCell ref="L4:O4"/>
    <mergeCell ref="P4:S4"/>
    <mergeCell ref="T4:W4"/>
    <mergeCell ref="B26:B29"/>
    <mergeCell ref="B5:B8"/>
    <mergeCell ref="B9:B12"/>
    <mergeCell ref="B13:W13"/>
    <mergeCell ref="B14:B17"/>
    <mergeCell ref="B18:B21"/>
    <mergeCell ref="B22:B25"/>
    <mergeCell ref="H14:H16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29"/>
  <sheetViews>
    <sheetView showGridLines="0" zoomScalePageLayoutView="0" workbookViewId="0" topLeftCell="A1">
      <pane xSplit="3" ySplit="4" topLeftCell="D5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B4" sqref="B4:C4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4" width="13.7109375" style="1" bestFit="1" customWidth="1"/>
    <col min="5" max="5" width="11.57421875" style="1" bestFit="1" customWidth="1"/>
    <col min="6" max="7" width="4.7109375" style="1" bestFit="1" customWidth="1"/>
    <col min="8" max="8" width="13.140625" style="1" bestFit="1" customWidth="1"/>
    <col min="9" max="11" width="4.7109375" style="1" bestFit="1" customWidth="1"/>
    <col min="12" max="12" width="13.7109375" style="1" bestFit="1" customWidth="1"/>
    <col min="13" max="13" width="11.28125" style="1" bestFit="1" customWidth="1"/>
    <col min="14" max="15" width="4.7109375" style="1" bestFit="1" customWidth="1"/>
    <col min="16" max="16" width="13.140625" style="1" bestFit="1" customWidth="1"/>
    <col min="17" max="17" width="11.28125" style="1" bestFit="1" customWidth="1"/>
    <col min="18" max="19" width="4.7109375" style="1" bestFit="1" customWidth="1"/>
    <col min="20" max="20" width="9.57421875" style="1" customWidth="1"/>
    <col min="21" max="23" width="4.7109375" style="1" bestFit="1" customWidth="1"/>
    <col min="24" max="16384" width="9.00390625" style="1" customWidth="1"/>
  </cols>
  <sheetData>
    <row r="3" ht="49.5" customHeight="1" thickBot="1"/>
    <row r="4" spans="1:23" ht="18.75" customHeight="1">
      <c r="A4" s="2"/>
      <c r="B4" s="436" t="s">
        <v>94</v>
      </c>
      <c r="C4" s="437"/>
      <c r="D4" s="438" t="s">
        <v>4</v>
      </c>
      <c r="E4" s="439"/>
      <c r="F4" s="439"/>
      <c r="G4" s="440"/>
      <c r="H4" s="438" t="s">
        <v>0</v>
      </c>
      <c r="I4" s="439"/>
      <c r="J4" s="439"/>
      <c r="K4" s="440"/>
      <c r="L4" s="438" t="s">
        <v>1</v>
      </c>
      <c r="M4" s="439"/>
      <c r="N4" s="439"/>
      <c r="O4" s="440"/>
      <c r="P4" s="438" t="s">
        <v>2</v>
      </c>
      <c r="Q4" s="439"/>
      <c r="R4" s="439"/>
      <c r="S4" s="440"/>
      <c r="T4" s="441" t="s">
        <v>3</v>
      </c>
      <c r="U4" s="439"/>
      <c r="V4" s="439"/>
      <c r="W4" s="442"/>
    </row>
    <row r="5" spans="2:23" s="67" customFormat="1" ht="13.5">
      <c r="B5" s="413" t="s">
        <v>72</v>
      </c>
      <c r="C5" s="79" t="s">
        <v>81</v>
      </c>
      <c r="D5" s="80"/>
      <c r="E5" s="82"/>
      <c r="F5" s="121"/>
      <c r="G5" s="83"/>
      <c r="H5" s="80">
        <v>26607</v>
      </c>
      <c r="I5" s="81"/>
      <c r="J5" s="79"/>
      <c r="K5" s="83"/>
      <c r="L5" s="360">
        <v>26607</v>
      </c>
      <c r="M5" s="341"/>
      <c r="N5" s="79"/>
      <c r="O5" s="83"/>
      <c r="P5" s="80"/>
      <c r="Q5" s="81"/>
      <c r="R5" s="79"/>
      <c r="S5" s="83"/>
      <c r="T5" s="82">
        <v>26615</v>
      </c>
      <c r="U5" s="81"/>
      <c r="V5" s="79"/>
      <c r="W5" s="84"/>
    </row>
    <row r="6" spans="2:23" ht="13.5">
      <c r="B6" s="414"/>
      <c r="C6" s="109" t="s">
        <v>84</v>
      </c>
      <c r="D6" s="110"/>
      <c r="E6" s="112"/>
      <c r="F6" s="125"/>
      <c r="G6" s="113"/>
      <c r="H6" s="110" t="str">
        <f>VLOOKUP(H5,개설!$C$4:$I$169,7,FALSE)</f>
        <v>카롤야눌레비치</v>
      </c>
      <c r="I6" s="111"/>
      <c r="J6" s="126"/>
      <c r="K6" s="113"/>
      <c r="L6" s="383" t="str">
        <f>VLOOKUP(L5,개설!$C$4:$I$169,7,FALSE)</f>
        <v>카롤야눌레비치</v>
      </c>
      <c r="M6" s="342"/>
      <c r="N6" s="126"/>
      <c r="O6" s="113"/>
      <c r="P6" s="110"/>
      <c r="Q6" s="111"/>
      <c r="R6" s="126"/>
      <c r="S6" s="113"/>
      <c r="T6" s="112" t="str">
        <f>VLOOKUP(T5,개설!$C$4:$I$169,7,FALSE)</f>
        <v>송계휴</v>
      </c>
      <c r="U6" s="111"/>
      <c r="V6" s="126"/>
      <c r="W6" s="114"/>
    </row>
    <row r="7" spans="2:23" ht="45">
      <c r="B7" s="415"/>
      <c r="C7" s="115" t="s">
        <v>85</v>
      </c>
      <c r="D7" s="110"/>
      <c r="E7" s="117"/>
      <c r="F7" s="128"/>
      <c r="G7" s="118"/>
      <c r="H7" s="119" t="str">
        <f>VLOOKUP(H5,개설!$C$4:$I$169,5,FALSE)</f>
        <v>파동 광학
Wave Optics</v>
      </c>
      <c r="I7" s="116"/>
      <c r="J7" s="129"/>
      <c r="K7" s="118"/>
      <c r="L7" s="384" t="str">
        <f>VLOOKUP(L5,개설!$C$4:$I$169,5,FALSE)</f>
        <v>파동 광학
Wave Optics</v>
      </c>
      <c r="M7" s="343"/>
      <c r="N7" s="129"/>
      <c r="O7" s="118"/>
      <c r="P7" s="119"/>
      <c r="Q7" s="116"/>
      <c r="R7" s="129"/>
      <c r="S7" s="118"/>
      <c r="T7" s="117" t="str">
        <f>VLOOKUP(T5,개설!$C$4:$I$169,5,FALSE)</f>
        <v>수리물리
Mathematical Methods for Physics</v>
      </c>
      <c r="U7" s="116"/>
      <c r="V7" s="129"/>
      <c r="W7" s="120"/>
    </row>
    <row r="8" spans="2:23" s="25" customFormat="1" ht="13.5">
      <c r="B8" s="416"/>
      <c r="C8" s="97" t="s">
        <v>83</v>
      </c>
      <c r="D8" s="98"/>
      <c r="E8" s="100"/>
      <c r="F8" s="131"/>
      <c r="G8" s="101"/>
      <c r="H8" s="98" t="s">
        <v>195</v>
      </c>
      <c r="I8" s="99"/>
      <c r="J8" s="97"/>
      <c r="K8" s="101"/>
      <c r="L8" s="362" t="s">
        <v>452</v>
      </c>
      <c r="M8" s="344"/>
      <c r="N8" s="97"/>
      <c r="O8" s="101"/>
      <c r="P8" s="98"/>
      <c r="Q8" s="99"/>
      <c r="R8" s="97"/>
      <c r="S8" s="101"/>
      <c r="T8" s="285" t="s">
        <v>430</v>
      </c>
      <c r="U8" s="99"/>
      <c r="V8" s="97"/>
      <c r="W8" s="102"/>
    </row>
    <row r="9" spans="2:23" s="67" customFormat="1" ht="13.5">
      <c r="B9" s="409" t="s">
        <v>73</v>
      </c>
      <c r="C9" s="68" t="s">
        <v>81</v>
      </c>
      <c r="D9" s="69">
        <v>26612</v>
      </c>
      <c r="E9" s="71"/>
      <c r="F9" s="72"/>
      <c r="G9" s="73"/>
      <c r="H9" s="69">
        <v>26614</v>
      </c>
      <c r="I9" s="70"/>
      <c r="J9" s="68"/>
      <c r="K9" s="73"/>
      <c r="L9" s="69">
        <v>26612</v>
      </c>
      <c r="M9" s="70"/>
      <c r="N9" s="68"/>
      <c r="O9" s="73"/>
      <c r="P9" s="69">
        <v>26614</v>
      </c>
      <c r="Q9" s="70"/>
      <c r="R9" s="68"/>
      <c r="S9" s="73"/>
      <c r="T9" s="71"/>
      <c r="U9" s="70"/>
      <c r="V9" s="68"/>
      <c r="W9" s="78"/>
    </row>
    <row r="10" spans="2:23" s="3" customFormat="1" ht="13.5">
      <c r="B10" s="410"/>
      <c r="C10" s="33" t="s">
        <v>66</v>
      </c>
      <c r="D10" s="5" t="str">
        <f>VLOOKUP(D9,개설!$C$4:$I$169,7,FALSE)</f>
        <v>노도영</v>
      </c>
      <c r="E10" s="7"/>
      <c r="F10" s="8"/>
      <c r="G10" s="9"/>
      <c r="H10" s="5" t="str">
        <f>VLOOKUP(H9,개설!$C$4:$I$169,7,FALSE)</f>
        <v>정건영</v>
      </c>
      <c r="I10" s="6"/>
      <c r="J10" s="4"/>
      <c r="K10" s="9"/>
      <c r="L10" s="5" t="str">
        <f>VLOOKUP(L9,개설!$C$4:$I$169,7,FALSE)</f>
        <v>노도영</v>
      </c>
      <c r="M10" s="6"/>
      <c r="N10" s="4"/>
      <c r="O10" s="9"/>
      <c r="P10" s="5" t="str">
        <f>VLOOKUP(P9,개설!$C$4:$I$169,7,FALSE)</f>
        <v>정건영</v>
      </c>
      <c r="Q10" s="6"/>
      <c r="R10" s="4"/>
      <c r="S10" s="9"/>
      <c r="T10" s="7"/>
      <c r="U10" s="6"/>
      <c r="V10" s="4"/>
      <c r="W10" s="10"/>
    </row>
    <row r="11" spans="2:23" s="3" customFormat="1" ht="33.75">
      <c r="B11" s="411"/>
      <c r="C11" s="34" t="s">
        <v>8</v>
      </c>
      <c r="D11" s="12" t="str">
        <f>VLOOKUP(D9,개설!$C$4:$I$169,5,FALSE)</f>
        <v>고급 X-ray 회절론
Modern X-ray Diffraction</v>
      </c>
      <c r="E11" s="14"/>
      <c r="F11" s="15"/>
      <c r="G11" s="16"/>
      <c r="H11" s="12" t="str">
        <f>VLOOKUP(H9,개설!$C$4:$I$169,5,FALSE)</f>
        <v>리소그라피 공정
Lithography process</v>
      </c>
      <c r="I11" s="13"/>
      <c r="J11" s="11"/>
      <c r="K11" s="16"/>
      <c r="L11" s="12" t="str">
        <f>VLOOKUP(L9,개설!$C$4:$I$169,5,FALSE)</f>
        <v>고급 X-ray 회절론
Modern X-ray Diffraction</v>
      </c>
      <c r="M11" s="13"/>
      <c r="N11" s="11"/>
      <c r="O11" s="16"/>
      <c r="P11" s="12" t="str">
        <f>VLOOKUP(P9,개설!$C$4:$I$169,5,FALSE)</f>
        <v>리소그라피 공정
Lithography process</v>
      </c>
      <c r="Q11" s="13"/>
      <c r="R11" s="11"/>
      <c r="S11" s="16"/>
      <c r="T11" s="14"/>
      <c r="U11" s="13"/>
      <c r="V11" s="11"/>
      <c r="W11" s="17"/>
    </row>
    <row r="12" spans="2:23" s="25" customFormat="1" ht="13.5">
      <c r="B12" s="417"/>
      <c r="C12" s="26" t="s">
        <v>83</v>
      </c>
      <c r="D12" s="27" t="s">
        <v>431</v>
      </c>
      <c r="E12" s="29"/>
      <c r="F12" s="30"/>
      <c r="G12" s="31"/>
      <c r="H12" s="27" t="s">
        <v>431</v>
      </c>
      <c r="I12" s="28"/>
      <c r="J12" s="26"/>
      <c r="K12" s="31"/>
      <c r="L12" s="27" t="s">
        <v>431</v>
      </c>
      <c r="M12" s="28"/>
      <c r="N12" s="26"/>
      <c r="O12" s="31"/>
      <c r="P12" s="27" t="s">
        <v>431</v>
      </c>
      <c r="Q12" s="28"/>
      <c r="R12" s="26"/>
      <c r="S12" s="31"/>
      <c r="T12" s="29"/>
      <c r="U12" s="28"/>
      <c r="V12" s="26"/>
      <c r="W12" s="32"/>
    </row>
    <row r="13" spans="2:35" ht="13.5">
      <c r="B13" s="418" t="s">
        <v>5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2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23" s="67" customFormat="1" ht="13.5">
      <c r="B14" s="421" t="s">
        <v>74</v>
      </c>
      <c r="C14" s="79" t="s">
        <v>81</v>
      </c>
      <c r="D14" s="80">
        <v>26611</v>
      </c>
      <c r="E14" s="82">
        <v>26613</v>
      </c>
      <c r="F14" s="121"/>
      <c r="G14" s="83"/>
      <c r="H14" s="80">
        <v>26610</v>
      </c>
      <c r="I14" s="81"/>
      <c r="J14" s="79"/>
      <c r="K14" s="83"/>
      <c r="L14" s="80">
        <v>26611</v>
      </c>
      <c r="M14" s="81">
        <v>26613</v>
      </c>
      <c r="N14" s="79"/>
      <c r="O14" s="83"/>
      <c r="P14" s="80">
        <v>26610</v>
      </c>
      <c r="Q14" s="81"/>
      <c r="R14" s="79"/>
      <c r="S14" s="83"/>
      <c r="T14" s="82"/>
      <c r="U14" s="81"/>
      <c r="V14" s="79"/>
      <c r="W14" s="84"/>
    </row>
    <row r="15" spans="2:23" s="3" customFormat="1" ht="13.5">
      <c r="B15" s="422"/>
      <c r="C15" s="85" t="s">
        <v>66</v>
      </c>
      <c r="D15" s="86" t="str">
        <f>VLOOKUP(D14,개설!$C$4:$I$169,7,FALSE)</f>
        <v>이광희</v>
      </c>
      <c r="E15" s="88" t="str">
        <f>VLOOKUP(E14,개설!$C$4:$I$169,7,FALSE)</f>
        <v>이탁희</v>
      </c>
      <c r="F15" s="134"/>
      <c r="G15" s="89"/>
      <c r="H15" s="86" t="str">
        <f>VLOOKUP(H14,개설!$C$4:$I$169,7,FALSE)</f>
        <v>태기융</v>
      </c>
      <c r="I15" s="87"/>
      <c r="J15" s="135"/>
      <c r="K15" s="89"/>
      <c r="L15" s="86" t="str">
        <f>VLOOKUP(L14,개설!$C$4:$I$169,7,FALSE)</f>
        <v>이광희</v>
      </c>
      <c r="M15" s="87" t="str">
        <f>VLOOKUP(M14,개설!$C$4:$I$169,7,FALSE)</f>
        <v>이탁희</v>
      </c>
      <c r="N15" s="135"/>
      <c r="O15" s="89"/>
      <c r="P15" s="86" t="str">
        <f>VLOOKUP(P14,개설!$C$4:$I$169,7,FALSE)</f>
        <v>태기융</v>
      </c>
      <c r="Q15" s="87"/>
      <c r="R15" s="135"/>
      <c r="S15" s="89"/>
      <c r="T15" s="88"/>
      <c r="U15" s="87"/>
      <c r="V15" s="135"/>
      <c r="W15" s="90"/>
    </row>
    <row r="16" spans="2:23" s="3" customFormat="1" ht="45">
      <c r="B16" s="422"/>
      <c r="C16" s="91" t="s">
        <v>8</v>
      </c>
      <c r="D16" s="92" t="str">
        <f>VLOOKUP(D14,개설!$C$4:$I$169,5,FALSE)</f>
        <v>유기물광전자 II
Organic Materials for Electronics and Photonics II</v>
      </c>
      <c r="E16" s="94" t="str">
        <f>VLOOKUP(E14,개설!$C$4:$I$169,5,FALSE)</f>
        <v>나노전자학
Nanoelectronics</v>
      </c>
      <c r="F16" s="137"/>
      <c r="G16" s="95"/>
      <c r="H16" s="92" t="str">
        <f>VLOOKUP(H14,개설!$C$4:$I$169,5,FALSE)</f>
        <v>생화학특론
Biochemistry</v>
      </c>
      <c r="I16" s="93"/>
      <c r="J16" s="138"/>
      <c r="K16" s="95"/>
      <c r="L16" s="92" t="str">
        <f>VLOOKUP(L14,개설!$C$4:$I$169,5,FALSE)</f>
        <v>유기물광전자 II
Organic Materials for Electronics and Photonics II</v>
      </c>
      <c r="M16" s="93" t="str">
        <f>VLOOKUP(M14,개설!$C$4:$I$169,5,FALSE)</f>
        <v>나노전자학
Nanoelectronics</v>
      </c>
      <c r="N16" s="138"/>
      <c r="O16" s="95"/>
      <c r="P16" s="92" t="str">
        <f>VLOOKUP(P14,개설!$C$4:$I$169,5,FALSE)</f>
        <v>생화학특론
Biochemistry</v>
      </c>
      <c r="Q16" s="93"/>
      <c r="R16" s="138"/>
      <c r="S16" s="95"/>
      <c r="T16" s="94"/>
      <c r="U16" s="93"/>
      <c r="V16" s="138"/>
      <c r="W16" s="96"/>
    </row>
    <row r="17" spans="2:23" s="25" customFormat="1" ht="13.5">
      <c r="B17" s="423"/>
      <c r="C17" s="97" t="s">
        <v>83</v>
      </c>
      <c r="D17" s="98" t="s">
        <v>426</v>
      </c>
      <c r="E17" s="100" t="s">
        <v>431</v>
      </c>
      <c r="F17" s="131"/>
      <c r="G17" s="101"/>
      <c r="H17" s="98" t="s">
        <v>426</v>
      </c>
      <c r="I17" s="99"/>
      <c r="J17" s="97"/>
      <c r="K17" s="101"/>
      <c r="L17" s="98" t="s">
        <v>426</v>
      </c>
      <c r="M17" s="99" t="s">
        <v>431</v>
      </c>
      <c r="N17" s="97"/>
      <c r="O17" s="101"/>
      <c r="P17" s="98" t="s">
        <v>426</v>
      </c>
      <c r="Q17" s="99"/>
      <c r="R17" s="97"/>
      <c r="S17" s="101"/>
      <c r="T17" s="100"/>
      <c r="U17" s="99"/>
      <c r="V17" s="97"/>
      <c r="W17" s="102"/>
    </row>
    <row r="18" spans="2:23" s="67" customFormat="1" ht="13.5">
      <c r="B18" s="409" t="s">
        <v>78</v>
      </c>
      <c r="C18" s="68" t="s">
        <v>81</v>
      </c>
      <c r="D18" s="69"/>
      <c r="E18" s="71"/>
      <c r="F18" s="72"/>
      <c r="G18" s="73"/>
      <c r="H18" s="69">
        <v>26605</v>
      </c>
      <c r="I18" s="70"/>
      <c r="J18" s="68"/>
      <c r="K18" s="73"/>
      <c r="L18" s="69"/>
      <c r="M18" s="70"/>
      <c r="N18" s="68"/>
      <c r="O18" s="73"/>
      <c r="P18" s="69">
        <v>26605</v>
      </c>
      <c r="Q18" s="356">
        <v>26615</v>
      </c>
      <c r="R18" s="68"/>
      <c r="S18" s="73"/>
      <c r="T18" s="71"/>
      <c r="U18" s="70"/>
      <c r="V18" s="68"/>
      <c r="W18" s="78"/>
    </row>
    <row r="19" spans="2:23" s="3" customFormat="1" ht="13.5">
      <c r="B19" s="410"/>
      <c r="C19" s="33" t="s">
        <v>66</v>
      </c>
      <c r="D19" s="5"/>
      <c r="E19" s="7"/>
      <c r="F19" s="8"/>
      <c r="G19" s="9"/>
      <c r="H19" s="5" t="str">
        <f>VLOOKUP(H18,개설!$C$4:$I$169,7,FALSE)</f>
        <v>박성주</v>
      </c>
      <c r="I19" s="6"/>
      <c r="J19" s="4"/>
      <c r="K19" s="9"/>
      <c r="L19" s="5"/>
      <c r="M19" s="6"/>
      <c r="N19" s="4"/>
      <c r="O19" s="9"/>
      <c r="P19" s="5" t="str">
        <f>VLOOKUP(P18,개설!$C$4:$I$169,7,FALSE)</f>
        <v>박성주</v>
      </c>
      <c r="Q19" s="357" t="str">
        <f>VLOOKUP(Q18,개설!$C$4:$I$169,7,FALSE)</f>
        <v>송계휴</v>
      </c>
      <c r="R19" s="4"/>
      <c r="S19" s="9"/>
      <c r="T19" s="7"/>
      <c r="U19" s="6"/>
      <c r="V19" s="4"/>
      <c r="W19" s="10"/>
    </row>
    <row r="20" spans="2:23" s="3" customFormat="1" ht="45" customHeight="1">
      <c r="B20" s="411"/>
      <c r="C20" s="34" t="s">
        <v>8</v>
      </c>
      <c r="D20" s="12"/>
      <c r="E20" s="14"/>
      <c r="F20" s="15"/>
      <c r="G20" s="16"/>
      <c r="H20" s="12" t="str">
        <f>VLOOKUP(H18,개설!$C$4:$I$169,5,FALSE)</f>
        <v>박막제조공정
Thin Film Technology</v>
      </c>
      <c r="I20" s="13"/>
      <c r="J20" s="11"/>
      <c r="K20" s="16"/>
      <c r="L20" s="12"/>
      <c r="M20" s="13"/>
      <c r="N20" s="11"/>
      <c r="O20" s="16"/>
      <c r="P20" s="12" t="str">
        <f>VLOOKUP(P18,개설!$C$4:$I$169,5,FALSE)</f>
        <v>박막제조공정
Thin Film Technology</v>
      </c>
      <c r="Q20" s="358" t="str">
        <f>VLOOKUP(Q18,개설!$C$4:$I$169,5,FALSE)</f>
        <v>수리물리
Mathematical Methods for Physics</v>
      </c>
      <c r="R20" s="11"/>
      <c r="S20" s="16"/>
      <c r="T20" s="14"/>
      <c r="U20" s="13"/>
      <c r="V20" s="11"/>
      <c r="W20" s="17"/>
    </row>
    <row r="21" spans="2:23" s="25" customFormat="1" ht="13.5">
      <c r="B21" s="417"/>
      <c r="C21" s="26" t="s">
        <v>83</v>
      </c>
      <c r="D21" s="27"/>
      <c r="E21" s="29"/>
      <c r="F21" s="30"/>
      <c r="G21" s="31"/>
      <c r="H21" s="27" t="s">
        <v>432</v>
      </c>
      <c r="I21" s="28"/>
      <c r="J21" s="26"/>
      <c r="K21" s="31"/>
      <c r="L21" s="27"/>
      <c r="M21" s="28"/>
      <c r="N21" s="26"/>
      <c r="O21" s="31"/>
      <c r="P21" s="27" t="s">
        <v>433</v>
      </c>
      <c r="Q21" s="359" t="s">
        <v>472</v>
      </c>
      <c r="R21" s="26"/>
      <c r="S21" s="31"/>
      <c r="T21" s="29"/>
      <c r="U21" s="28"/>
      <c r="V21" s="26"/>
      <c r="W21" s="32"/>
    </row>
    <row r="22" spans="2:23" s="67" customFormat="1" ht="13.5">
      <c r="B22" s="413" t="s">
        <v>79</v>
      </c>
      <c r="C22" s="79" t="s">
        <v>81</v>
      </c>
      <c r="D22" s="80"/>
      <c r="E22" s="82"/>
      <c r="F22" s="121"/>
      <c r="G22" s="83"/>
      <c r="H22" s="80"/>
      <c r="I22" s="81"/>
      <c r="J22" s="79"/>
      <c r="K22" s="83"/>
      <c r="L22" s="80"/>
      <c r="M22" s="81"/>
      <c r="N22" s="79"/>
      <c r="O22" s="83"/>
      <c r="P22" s="80"/>
      <c r="Q22" s="81"/>
      <c r="R22" s="79"/>
      <c r="S22" s="83"/>
      <c r="T22" s="82"/>
      <c r="U22" s="81"/>
      <c r="V22" s="79"/>
      <c r="W22" s="84"/>
    </row>
    <row r="23" spans="2:23" s="3" customFormat="1" ht="13.5">
      <c r="B23" s="414"/>
      <c r="C23" s="85" t="s">
        <v>66</v>
      </c>
      <c r="D23" s="86"/>
      <c r="E23" s="88"/>
      <c r="F23" s="134"/>
      <c r="G23" s="89"/>
      <c r="H23" s="86"/>
      <c r="I23" s="87"/>
      <c r="J23" s="135"/>
      <c r="K23" s="89"/>
      <c r="L23" s="86"/>
      <c r="M23" s="87"/>
      <c r="N23" s="135"/>
      <c r="O23" s="89"/>
      <c r="P23" s="86"/>
      <c r="Q23" s="87"/>
      <c r="R23" s="135"/>
      <c r="S23" s="89"/>
      <c r="T23" s="88"/>
      <c r="U23" s="87"/>
      <c r="V23" s="135"/>
      <c r="W23" s="90"/>
    </row>
    <row r="24" spans="2:23" s="3" customFormat="1" ht="34.5" customHeight="1">
      <c r="B24" s="415"/>
      <c r="C24" s="91" t="s">
        <v>8</v>
      </c>
      <c r="D24" s="92"/>
      <c r="E24" s="94"/>
      <c r="F24" s="137"/>
      <c r="G24" s="95"/>
      <c r="H24" s="92"/>
      <c r="I24" s="93"/>
      <c r="J24" s="138"/>
      <c r="K24" s="95"/>
      <c r="L24" s="92"/>
      <c r="M24" s="93"/>
      <c r="N24" s="138"/>
      <c r="O24" s="95"/>
      <c r="P24" s="92"/>
      <c r="Q24" s="93"/>
      <c r="R24" s="138"/>
      <c r="S24" s="95"/>
      <c r="T24" s="94"/>
      <c r="U24" s="93"/>
      <c r="V24" s="138"/>
      <c r="W24" s="96"/>
    </row>
    <row r="25" spans="2:23" s="25" customFormat="1" ht="13.5">
      <c r="B25" s="416"/>
      <c r="C25" s="97" t="s">
        <v>83</v>
      </c>
      <c r="D25" s="98"/>
      <c r="E25" s="100"/>
      <c r="F25" s="131"/>
      <c r="G25" s="101"/>
      <c r="H25" s="98"/>
      <c r="I25" s="99"/>
      <c r="J25" s="97"/>
      <c r="K25" s="101"/>
      <c r="L25" s="98"/>
      <c r="M25" s="99"/>
      <c r="N25" s="97"/>
      <c r="O25" s="101"/>
      <c r="P25" s="98"/>
      <c r="Q25" s="99"/>
      <c r="R25" s="97"/>
      <c r="S25" s="101"/>
      <c r="T25" s="100"/>
      <c r="U25" s="99"/>
      <c r="V25" s="97"/>
      <c r="W25" s="102"/>
    </row>
    <row r="26" spans="2:23" s="67" customFormat="1" ht="13.5">
      <c r="B26" s="409" t="s">
        <v>80</v>
      </c>
      <c r="C26" s="68" t="s">
        <v>81</v>
      </c>
      <c r="D26" s="69"/>
      <c r="E26" s="71"/>
      <c r="F26" s="72"/>
      <c r="G26" s="73"/>
      <c r="H26" s="69"/>
      <c r="I26" s="70"/>
      <c r="J26" s="68"/>
      <c r="K26" s="73"/>
      <c r="L26" s="69"/>
      <c r="M26" s="70"/>
      <c r="N26" s="68"/>
      <c r="O26" s="73"/>
      <c r="P26" s="69"/>
      <c r="Q26" s="70"/>
      <c r="R26" s="68"/>
      <c r="S26" s="73"/>
      <c r="T26" s="71"/>
      <c r="U26" s="70"/>
      <c r="V26" s="68"/>
      <c r="W26" s="78"/>
    </row>
    <row r="27" spans="2:23" s="3" customFormat="1" ht="13.5">
      <c r="B27" s="410"/>
      <c r="C27" s="33" t="s">
        <v>66</v>
      </c>
      <c r="D27" s="5"/>
      <c r="E27" s="7"/>
      <c r="F27" s="8"/>
      <c r="G27" s="9"/>
      <c r="H27" s="5"/>
      <c r="I27" s="6"/>
      <c r="J27" s="4"/>
      <c r="K27" s="9"/>
      <c r="L27" s="5"/>
      <c r="M27" s="6"/>
      <c r="N27" s="4"/>
      <c r="O27" s="9"/>
      <c r="P27" s="5"/>
      <c r="Q27" s="6"/>
      <c r="R27" s="4"/>
      <c r="S27" s="9"/>
      <c r="T27" s="7"/>
      <c r="U27" s="6"/>
      <c r="V27" s="4"/>
      <c r="W27" s="10"/>
    </row>
    <row r="28" spans="2:23" s="3" customFormat="1" ht="34.5" customHeight="1">
      <c r="B28" s="411"/>
      <c r="C28" s="34" t="s">
        <v>8</v>
      </c>
      <c r="D28" s="12"/>
      <c r="E28" s="14"/>
      <c r="F28" s="15"/>
      <c r="G28" s="16"/>
      <c r="H28" s="12"/>
      <c r="I28" s="13"/>
      <c r="J28" s="11"/>
      <c r="K28" s="16"/>
      <c r="L28" s="12"/>
      <c r="M28" s="13"/>
      <c r="N28" s="11"/>
      <c r="O28" s="16"/>
      <c r="P28" s="12"/>
      <c r="Q28" s="13"/>
      <c r="R28" s="11"/>
      <c r="S28" s="16"/>
      <c r="T28" s="14"/>
      <c r="U28" s="13"/>
      <c r="V28" s="11"/>
      <c r="W28" s="17"/>
    </row>
    <row r="29" spans="2:23" s="25" customFormat="1" ht="14.25" thickBot="1">
      <c r="B29" s="412"/>
      <c r="C29" s="18" t="s">
        <v>83</v>
      </c>
      <c r="D29" s="19"/>
      <c r="E29" s="21"/>
      <c r="F29" s="22"/>
      <c r="G29" s="23"/>
      <c r="H29" s="19"/>
      <c r="I29" s="20"/>
      <c r="J29" s="18"/>
      <c r="K29" s="23"/>
      <c r="L29" s="19"/>
      <c r="M29" s="20"/>
      <c r="N29" s="18"/>
      <c r="O29" s="23"/>
      <c r="P29" s="19"/>
      <c r="Q29" s="20"/>
      <c r="R29" s="18"/>
      <c r="S29" s="23"/>
      <c r="T29" s="21"/>
      <c r="U29" s="20"/>
      <c r="V29" s="18"/>
      <c r="W29" s="24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13">
    <mergeCell ref="B26:B29"/>
    <mergeCell ref="B5:B8"/>
    <mergeCell ref="B9:B12"/>
    <mergeCell ref="B13:W13"/>
    <mergeCell ref="B14:B17"/>
    <mergeCell ref="B18:B21"/>
    <mergeCell ref="B22:B25"/>
    <mergeCell ref="B4:C4"/>
    <mergeCell ref="D4:G4"/>
    <mergeCell ref="H4:K4"/>
    <mergeCell ref="L4:O4"/>
    <mergeCell ref="P4:S4"/>
    <mergeCell ref="T4:W4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29"/>
  <sheetViews>
    <sheetView showGridLines="0" zoomScalePageLayoutView="0" workbookViewId="0" topLeftCell="A1">
      <pane xSplit="3" ySplit="4" topLeftCell="D5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R22" sqref="R22"/>
    </sheetView>
  </sheetViews>
  <sheetFormatPr defaultColWidth="9.140625" defaultRowHeight="18.75" customHeight="1"/>
  <cols>
    <col min="1" max="1" width="2.421875" style="196" customWidth="1"/>
    <col min="2" max="2" width="10.57421875" style="196" customWidth="1"/>
    <col min="3" max="3" width="9.140625" style="196" customWidth="1"/>
    <col min="4" max="6" width="10.57421875" style="196" customWidth="1"/>
    <col min="7" max="7" width="4.7109375" style="196" bestFit="1" customWidth="1"/>
    <col min="8" max="14" width="10.57421875" style="196" customWidth="1"/>
    <col min="15" max="15" width="4.7109375" style="196" bestFit="1" customWidth="1"/>
    <col min="16" max="18" width="10.57421875" style="196" customWidth="1"/>
    <col min="19" max="23" width="4.7109375" style="196" bestFit="1" customWidth="1"/>
    <col min="24" max="16384" width="9.00390625" style="196" customWidth="1"/>
  </cols>
  <sheetData>
    <row r="3" ht="49.5" customHeight="1" thickBot="1"/>
    <row r="4" spans="1:23" ht="18.75" customHeight="1">
      <c r="A4" s="197"/>
      <c r="B4" s="386" t="s">
        <v>94</v>
      </c>
      <c r="C4" s="387"/>
      <c r="D4" s="388" t="s">
        <v>4</v>
      </c>
      <c r="E4" s="389"/>
      <c r="F4" s="389"/>
      <c r="G4" s="483"/>
      <c r="H4" s="388" t="s">
        <v>0</v>
      </c>
      <c r="I4" s="389"/>
      <c r="J4" s="389"/>
      <c r="K4" s="483"/>
      <c r="L4" s="388" t="s">
        <v>1</v>
      </c>
      <c r="M4" s="389"/>
      <c r="N4" s="389"/>
      <c r="O4" s="483"/>
      <c r="P4" s="388" t="s">
        <v>2</v>
      </c>
      <c r="Q4" s="389"/>
      <c r="R4" s="389"/>
      <c r="S4" s="483"/>
      <c r="T4" s="391" t="s">
        <v>3</v>
      </c>
      <c r="U4" s="389"/>
      <c r="V4" s="389"/>
      <c r="W4" s="484"/>
    </row>
    <row r="5" spans="2:23" s="198" customFormat="1" ht="13.5">
      <c r="B5" s="475" t="s">
        <v>72</v>
      </c>
      <c r="C5" s="122" t="s">
        <v>81</v>
      </c>
      <c r="D5" s="199"/>
      <c r="E5" s="200"/>
      <c r="F5" s="201"/>
      <c r="G5" s="202"/>
      <c r="H5" s="199"/>
      <c r="I5" s="200"/>
      <c r="J5" s="122"/>
      <c r="K5" s="202"/>
      <c r="L5" s="199"/>
      <c r="M5" s="200"/>
      <c r="N5" s="122"/>
      <c r="O5" s="202"/>
      <c r="P5" s="199"/>
      <c r="Q5" s="200"/>
      <c r="R5" s="122"/>
      <c r="S5" s="202"/>
      <c r="T5" s="203"/>
      <c r="U5" s="200"/>
      <c r="V5" s="122"/>
      <c r="W5" s="204"/>
    </row>
    <row r="6" spans="2:23" ht="13.5">
      <c r="B6" s="476"/>
      <c r="C6" s="205" t="s">
        <v>84</v>
      </c>
      <c r="D6" s="206"/>
      <c r="E6" s="207"/>
      <c r="F6" s="208"/>
      <c r="G6" s="209"/>
      <c r="H6" s="206"/>
      <c r="I6" s="207"/>
      <c r="J6" s="211"/>
      <c r="K6" s="209"/>
      <c r="L6" s="206"/>
      <c r="M6" s="207"/>
      <c r="N6" s="211"/>
      <c r="O6" s="209"/>
      <c r="P6" s="206"/>
      <c r="Q6" s="207"/>
      <c r="R6" s="211"/>
      <c r="S6" s="209"/>
      <c r="T6" s="210"/>
      <c r="U6" s="207"/>
      <c r="V6" s="211"/>
      <c r="W6" s="212"/>
    </row>
    <row r="7" spans="2:23" ht="34.5" customHeight="1">
      <c r="B7" s="477"/>
      <c r="C7" s="213" t="s">
        <v>85</v>
      </c>
      <c r="D7" s="206"/>
      <c r="E7" s="214"/>
      <c r="F7" s="215"/>
      <c r="G7" s="216"/>
      <c r="H7" s="217"/>
      <c r="I7" s="214"/>
      <c r="J7" s="219"/>
      <c r="K7" s="216"/>
      <c r="L7" s="217"/>
      <c r="M7" s="214"/>
      <c r="N7" s="219"/>
      <c r="O7" s="216"/>
      <c r="P7" s="217"/>
      <c r="Q7" s="214"/>
      <c r="R7" s="219"/>
      <c r="S7" s="216"/>
      <c r="T7" s="218"/>
      <c r="U7" s="214"/>
      <c r="V7" s="219"/>
      <c r="W7" s="220"/>
    </row>
    <row r="8" spans="2:23" s="221" customFormat="1" ht="13.5">
      <c r="B8" s="478"/>
      <c r="C8" s="222" t="s">
        <v>83</v>
      </c>
      <c r="D8" s="223"/>
      <c r="E8" s="224"/>
      <c r="F8" s="225"/>
      <c r="G8" s="226"/>
      <c r="H8" s="223"/>
      <c r="I8" s="224"/>
      <c r="J8" s="222"/>
      <c r="K8" s="226"/>
      <c r="L8" s="223"/>
      <c r="M8" s="224"/>
      <c r="N8" s="222"/>
      <c r="O8" s="226"/>
      <c r="P8" s="223"/>
      <c r="Q8" s="224"/>
      <c r="R8" s="222"/>
      <c r="S8" s="226"/>
      <c r="T8" s="227"/>
      <c r="U8" s="224"/>
      <c r="V8" s="222"/>
      <c r="W8" s="228"/>
    </row>
    <row r="9" spans="2:23" s="198" customFormat="1" ht="13.5">
      <c r="B9" s="471" t="s">
        <v>73</v>
      </c>
      <c r="C9" s="74" t="s">
        <v>81</v>
      </c>
      <c r="D9" s="229" t="s">
        <v>107</v>
      </c>
      <c r="E9" s="230" t="s">
        <v>441</v>
      </c>
      <c r="F9" s="231" t="s">
        <v>110</v>
      </c>
      <c r="G9" s="232"/>
      <c r="H9" s="229" t="s">
        <v>109</v>
      </c>
      <c r="I9" s="230" t="s">
        <v>442</v>
      </c>
      <c r="J9" s="74"/>
      <c r="K9" s="232"/>
      <c r="L9" s="229" t="s">
        <v>107</v>
      </c>
      <c r="M9" s="230" t="s">
        <v>441</v>
      </c>
      <c r="N9" s="74" t="s">
        <v>110</v>
      </c>
      <c r="O9" s="232"/>
      <c r="P9" s="229" t="s">
        <v>109</v>
      </c>
      <c r="Q9" s="230" t="s">
        <v>442</v>
      </c>
      <c r="R9" s="74"/>
      <c r="S9" s="232"/>
      <c r="T9" s="233"/>
      <c r="U9" s="230"/>
      <c r="V9" s="74"/>
      <c r="W9" s="234"/>
    </row>
    <row r="10" spans="2:23" s="235" customFormat="1" ht="13.5">
      <c r="B10" s="472"/>
      <c r="C10" s="236" t="s">
        <v>66</v>
      </c>
      <c r="D10" s="237" t="str">
        <f>VLOOKUP(D9,개설!$C$4:$I$169,7,FALSE)</f>
        <v>존 맥도날드</v>
      </c>
      <c r="E10" s="238" t="str">
        <f>VLOOKUP(E9,개설!$C$4:$I$169,7,FALSE)</f>
        <v>데이빗 롤란드</v>
      </c>
      <c r="F10" s="239" t="str">
        <f>VLOOKUP(F9,개설!$C$4:$I$169,7,FALSE)</f>
        <v>콜린 윗</v>
      </c>
      <c r="G10" s="240"/>
      <c r="H10" s="237" t="str">
        <f>VLOOKUP(H9,개설!$C$4:$I$169,7,FALSE)</f>
        <v>존 맥도날드</v>
      </c>
      <c r="I10" s="238" t="str">
        <f>VLOOKUP(I9,개설!$C$4:$I$169,7,FALSE)</f>
        <v>콜린 윗</v>
      </c>
      <c r="J10" s="39"/>
      <c r="K10" s="240"/>
      <c r="L10" s="237" t="str">
        <f>VLOOKUP(L9,개설!$C$4:$I$169,7,FALSE)</f>
        <v>존 맥도날드</v>
      </c>
      <c r="M10" s="238" t="str">
        <f>VLOOKUP(M9,개설!$C$4:$I$169,7,FALSE)</f>
        <v>데이빗 롤란드</v>
      </c>
      <c r="N10" s="39" t="str">
        <f>VLOOKUP(N9,개설!$C$4:$I$169,7,FALSE)</f>
        <v>콜린 윗</v>
      </c>
      <c r="O10" s="240"/>
      <c r="P10" s="237" t="str">
        <f>VLOOKUP(P9,개설!$C$4:$I$169,7,FALSE)</f>
        <v>존 맥도날드</v>
      </c>
      <c r="Q10" s="238" t="str">
        <f>VLOOKUP(Q9,개설!$C$4:$I$169,7,FALSE)</f>
        <v>콜린 윗</v>
      </c>
      <c r="R10" s="39"/>
      <c r="S10" s="240"/>
      <c r="T10" s="241"/>
      <c r="U10" s="238"/>
      <c r="V10" s="39"/>
      <c r="W10" s="242"/>
    </row>
    <row r="11" spans="2:23" s="235" customFormat="1" ht="69" customHeight="1">
      <c r="B11" s="473"/>
      <c r="C11" s="243" t="s">
        <v>8</v>
      </c>
      <c r="D11" s="244" t="str">
        <f>VLOOKUP(D9,개설!$C$4:$I$169,5,FALSE)</f>
        <v>영어 1 : 영어회화
English Ⅰ: Speaking &amp; Listening</v>
      </c>
      <c r="E11" s="245" t="str">
        <f>VLOOKUP(E9,개설!$C$4:$I$169,5,FALSE)</f>
        <v>영어 2 : 프리젠테이션
English Ⅱ : Presentation &amp; Pronunciation</v>
      </c>
      <c r="F11" s="246" t="str">
        <f>VLOOKUP(F9,개설!$C$4:$I$169,5,FALSE)</f>
        <v>영어 1 : 영작문
English Ⅰ : Writing &amp; Grammar</v>
      </c>
      <c r="G11" s="247"/>
      <c r="H11" s="244" t="str">
        <f>VLOOKUP(H9,개설!$C$4:$I$169,5,FALSE)</f>
        <v>영어 1 : 영작문
English Ⅰ : Writing &amp; Grammar</v>
      </c>
      <c r="I11" s="245" t="str">
        <f>VLOOKUP(I9,개설!$C$4:$I$169,5,FALSE)</f>
        <v>영어 2 : 학술작문
English Ⅱ : Academic Writing</v>
      </c>
      <c r="J11" s="40"/>
      <c r="K11" s="247"/>
      <c r="L11" s="244" t="str">
        <f>VLOOKUP(L9,개설!$C$4:$I$169,5,FALSE)</f>
        <v>영어 1 : 영어회화
English Ⅰ: Speaking &amp; Listening</v>
      </c>
      <c r="M11" s="245" t="str">
        <f>VLOOKUP(M9,개설!$C$4:$I$169,5,FALSE)</f>
        <v>영어 2 : 프리젠테이션
English Ⅱ : Presentation &amp; Pronunciation</v>
      </c>
      <c r="N11" s="40" t="str">
        <f>VLOOKUP(N9,개설!$C$4:$I$169,5,FALSE)</f>
        <v>영어 1 : 영작문
English Ⅰ : Writing &amp; Grammar</v>
      </c>
      <c r="O11" s="247"/>
      <c r="P11" s="244" t="str">
        <f>VLOOKUP(P9,개설!$C$4:$I$169,5,FALSE)</f>
        <v>영어 1 : 영작문
English Ⅰ : Writing &amp; Grammar</v>
      </c>
      <c r="Q11" s="245" t="str">
        <f>VLOOKUP(Q9,개설!$C$4:$I$169,5,FALSE)</f>
        <v>영어 2 : 학술작문
English Ⅱ : Academic Writing</v>
      </c>
      <c r="R11" s="40"/>
      <c r="S11" s="247"/>
      <c r="T11" s="248"/>
      <c r="U11" s="245"/>
      <c r="V11" s="40"/>
      <c r="W11" s="249"/>
    </row>
    <row r="12" spans="2:23" s="221" customFormat="1" ht="13.5">
      <c r="B12" s="479"/>
      <c r="C12" s="250" t="s">
        <v>83</v>
      </c>
      <c r="D12" s="251" t="s">
        <v>113</v>
      </c>
      <c r="E12" s="252" t="s">
        <v>443</v>
      </c>
      <c r="F12" s="253" t="s">
        <v>114</v>
      </c>
      <c r="G12" s="254"/>
      <c r="H12" s="251" t="s">
        <v>113</v>
      </c>
      <c r="I12" s="252" t="s">
        <v>114</v>
      </c>
      <c r="J12" s="250"/>
      <c r="K12" s="254"/>
      <c r="L12" s="251" t="s">
        <v>113</v>
      </c>
      <c r="M12" s="252" t="s">
        <v>443</v>
      </c>
      <c r="N12" s="250" t="s">
        <v>114</v>
      </c>
      <c r="O12" s="254"/>
      <c r="P12" s="251" t="s">
        <v>113</v>
      </c>
      <c r="Q12" s="252" t="s">
        <v>114</v>
      </c>
      <c r="R12" s="250"/>
      <c r="S12" s="254"/>
      <c r="T12" s="255"/>
      <c r="U12" s="252"/>
      <c r="V12" s="250"/>
      <c r="W12" s="256"/>
    </row>
    <row r="13" spans="2:35" ht="13.5">
      <c r="B13" s="406" t="s">
        <v>5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</row>
    <row r="14" spans="2:23" s="198" customFormat="1" ht="13.5">
      <c r="B14" s="393" t="s">
        <v>74</v>
      </c>
      <c r="C14" s="122" t="s">
        <v>81</v>
      </c>
      <c r="D14" s="199" t="s">
        <v>444</v>
      </c>
      <c r="E14" s="200" t="s">
        <v>108</v>
      </c>
      <c r="F14" s="201"/>
      <c r="G14" s="202"/>
      <c r="H14" s="199" t="s">
        <v>445</v>
      </c>
      <c r="I14" s="200" t="s">
        <v>197</v>
      </c>
      <c r="J14" s="122" t="s">
        <v>111</v>
      </c>
      <c r="K14" s="202">
        <v>602</v>
      </c>
      <c r="L14" s="199" t="s">
        <v>444</v>
      </c>
      <c r="M14" s="200" t="s">
        <v>108</v>
      </c>
      <c r="N14" s="122"/>
      <c r="O14" s="202"/>
      <c r="P14" s="199" t="s">
        <v>445</v>
      </c>
      <c r="Q14" s="200" t="s">
        <v>197</v>
      </c>
      <c r="R14" s="122" t="s">
        <v>111</v>
      </c>
      <c r="S14" s="202"/>
      <c r="T14" s="203"/>
      <c r="U14" s="200"/>
      <c r="V14" s="122"/>
      <c r="W14" s="204"/>
    </row>
    <row r="15" spans="2:23" s="235" customFormat="1" ht="13.5">
      <c r="B15" s="394"/>
      <c r="C15" s="257" t="s">
        <v>66</v>
      </c>
      <c r="D15" s="258" t="str">
        <f>VLOOKUP(D14,개설!$C$4:$I$169,7,FALSE)</f>
        <v>존 맥도날드</v>
      </c>
      <c r="E15" s="259" t="str">
        <f>VLOOKUP(E14,개설!$C$4:$I$169,7,FALSE)</f>
        <v>데이빗 롤란드</v>
      </c>
      <c r="F15" s="260"/>
      <c r="G15" s="261"/>
      <c r="H15" s="258" t="str">
        <f>VLOOKUP(H14,개설!$C$4:$I$169,7,FALSE)</f>
        <v>존 맥도날드</v>
      </c>
      <c r="I15" s="259" t="str">
        <f>VLOOKUP(I14,개설!$C$4:$I$169,7,FALSE)</f>
        <v>데이빗 롤란드</v>
      </c>
      <c r="J15" s="262" t="str">
        <f>VLOOKUP(J14,개설!$C$4:$I$169,7,FALSE)</f>
        <v>콜린 윗</v>
      </c>
      <c r="K15" s="261" t="str">
        <f>VLOOKUP(K14,개설!$C$4:$I$169,7,FALSE)</f>
        <v>박성주</v>
      </c>
      <c r="L15" s="258" t="str">
        <f>VLOOKUP(L14,개설!$C$4:$I$169,7,FALSE)</f>
        <v>존 맥도날드</v>
      </c>
      <c r="M15" s="259" t="str">
        <f>VLOOKUP(M14,개설!$C$4:$I$169,7,FALSE)</f>
        <v>데이빗 롤란드</v>
      </c>
      <c r="N15" s="262"/>
      <c r="O15" s="261"/>
      <c r="P15" s="258" t="str">
        <f>VLOOKUP(P14,개설!$C$4:$I$169,7,FALSE)</f>
        <v>존 맥도날드</v>
      </c>
      <c r="Q15" s="259" t="str">
        <f>VLOOKUP(Q14,개설!$C$4:$I$169,7,FALSE)</f>
        <v>데이빗 롤란드</v>
      </c>
      <c r="R15" s="262" t="str">
        <f>VLOOKUP(R14,개설!$C$4:$I$169,7,FALSE)</f>
        <v>콜린 윗</v>
      </c>
      <c r="S15" s="261"/>
      <c r="T15" s="263"/>
      <c r="U15" s="259"/>
      <c r="V15" s="262"/>
      <c r="W15" s="264"/>
    </row>
    <row r="16" spans="2:23" s="235" customFormat="1" ht="69" customHeight="1">
      <c r="B16" s="394"/>
      <c r="C16" s="265" t="s">
        <v>8</v>
      </c>
      <c r="D16" s="266" t="str">
        <f>VLOOKUP(D14,개설!$C$4:$I$169,5,FALSE)</f>
        <v>영어 2 : 학술작문
English Ⅱ : Academic Writing</v>
      </c>
      <c r="E16" s="267" t="str">
        <f>VLOOKUP(E14,개설!$C$4:$I$169,5,FALSE)</f>
        <v>영어 1 : 영작문
English Ⅰ : Writing &amp; Grammar</v>
      </c>
      <c r="F16" s="268"/>
      <c r="G16" s="269"/>
      <c r="H16" s="266" t="str">
        <f>VLOOKUP(H14,개설!$C$4:$I$169,5,FALSE)</f>
        <v>영어 2 : 프리젠테이션
English Ⅱ : Presentation &amp; Pronunciation</v>
      </c>
      <c r="I16" s="267" t="str">
        <f>VLOOKUP(I14,개설!$C$4:$I$169,5,FALSE)</f>
        <v>영어 1 : 영작문
English Ⅰ : Writing &amp; Grammar</v>
      </c>
      <c r="J16" s="270" t="str">
        <f>VLOOKUP(J14,개설!$C$4:$I$169,5,FALSE)</f>
        <v>영어 1 : 영어회화
English Ⅰ: Speaking &amp; Listening</v>
      </c>
      <c r="K16" s="269" t="str">
        <f>VLOOKUP(K14,개설!$C$4:$I$169,5,FALSE)</f>
        <v>특허개론
Introduction to Patents</v>
      </c>
      <c r="L16" s="266" t="str">
        <f>VLOOKUP(L14,개설!$C$4:$I$169,5,FALSE)</f>
        <v>영어 2 : 학술작문
English Ⅱ : Academic Writing</v>
      </c>
      <c r="M16" s="267" t="str">
        <f>VLOOKUP(M14,개설!$C$4:$I$169,5,FALSE)</f>
        <v>영어 1 : 영작문
English Ⅰ : Writing &amp; Grammar</v>
      </c>
      <c r="N16" s="270"/>
      <c r="O16" s="269"/>
      <c r="P16" s="266" t="str">
        <f>VLOOKUP(P14,개설!$C$4:$I$169,5,FALSE)</f>
        <v>영어 2 : 프리젠테이션
English Ⅱ : Presentation &amp; Pronunciation</v>
      </c>
      <c r="Q16" s="267" t="str">
        <f>VLOOKUP(Q14,개설!$C$4:$I$169,5,FALSE)</f>
        <v>영어 1 : 영작문
English Ⅰ : Writing &amp; Grammar</v>
      </c>
      <c r="R16" s="270" t="str">
        <f>VLOOKUP(R14,개설!$C$4:$I$169,5,FALSE)</f>
        <v>영어 1 : 영어회화
English Ⅰ: Speaking &amp; Listening</v>
      </c>
      <c r="S16" s="269"/>
      <c r="T16" s="271"/>
      <c r="U16" s="267"/>
      <c r="V16" s="270"/>
      <c r="W16" s="272"/>
    </row>
    <row r="17" spans="2:23" s="221" customFormat="1" ht="13.5">
      <c r="B17" s="395"/>
      <c r="C17" s="222" t="s">
        <v>83</v>
      </c>
      <c r="D17" s="223" t="s">
        <v>113</v>
      </c>
      <c r="E17" s="224" t="s">
        <v>443</v>
      </c>
      <c r="F17" s="225"/>
      <c r="G17" s="226"/>
      <c r="H17" s="223" t="s">
        <v>113</v>
      </c>
      <c r="I17" s="224" t="s">
        <v>443</v>
      </c>
      <c r="J17" s="222" t="s">
        <v>114</v>
      </c>
      <c r="K17" s="226" t="s">
        <v>451</v>
      </c>
      <c r="L17" s="223" t="s">
        <v>113</v>
      </c>
      <c r="M17" s="224" t="s">
        <v>443</v>
      </c>
      <c r="N17" s="222"/>
      <c r="O17" s="226"/>
      <c r="P17" s="223" t="s">
        <v>113</v>
      </c>
      <c r="Q17" s="224" t="s">
        <v>443</v>
      </c>
      <c r="R17" s="222" t="s">
        <v>114</v>
      </c>
      <c r="S17" s="226"/>
      <c r="T17" s="227"/>
      <c r="U17" s="224"/>
      <c r="V17" s="222"/>
      <c r="W17" s="228"/>
    </row>
    <row r="18" spans="2:23" s="198" customFormat="1" ht="13.5">
      <c r="B18" s="471" t="s">
        <v>78</v>
      </c>
      <c r="C18" s="74" t="s">
        <v>81</v>
      </c>
      <c r="D18" s="229">
        <v>606</v>
      </c>
      <c r="E18" s="230" t="s">
        <v>196</v>
      </c>
      <c r="F18" s="231"/>
      <c r="G18" s="232"/>
      <c r="H18" s="229" t="s">
        <v>112</v>
      </c>
      <c r="I18" s="230">
        <v>602</v>
      </c>
      <c r="J18" s="379" t="s">
        <v>470</v>
      </c>
      <c r="K18" s="232"/>
      <c r="L18" s="229">
        <v>606</v>
      </c>
      <c r="M18" s="230" t="s">
        <v>196</v>
      </c>
      <c r="N18" s="74"/>
      <c r="O18" s="232"/>
      <c r="P18" s="229" t="s">
        <v>112</v>
      </c>
      <c r="Q18" s="356" t="s">
        <v>466</v>
      </c>
      <c r="R18" s="379"/>
      <c r="S18" s="232"/>
      <c r="T18" s="233"/>
      <c r="U18" s="230"/>
      <c r="V18" s="74"/>
      <c r="W18" s="234"/>
    </row>
    <row r="19" spans="2:23" s="235" customFormat="1" ht="13.5">
      <c r="B19" s="472"/>
      <c r="C19" s="236" t="s">
        <v>66</v>
      </c>
      <c r="D19" s="237" t="str">
        <f>VLOOKUP(D18,개설!$C$4:$I$169,7,FALSE)</f>
        <v>이소림</v>
      </c>
      <c r="E19" s="238" t="str">
        <f>VLOOKUP(E18,개설!$C$4:$I$169,7,FALSE)</f>
        <v>콜린 윗</v>
      </c>
      <c r="F19" s="239"/>
      <c r="G19" s="240"/>
      <c r="H19" s="237" t="str">
        <f>VLOOKUP(H18,개설!$C$4:$I$169,7,FALSE)</f>
        <v>데이빗 롤란드</v>
      </c>
      <c r="I19" s="238" t="str">
        <f>VLOOKUP(I18,개설!$C$4:$I$169,7,FALSE)</f>
        <v>박성주</v>
      </c>
      <c r="J19" s="380" t="str">
        <f>VLOOKUP(J18,개설!$C$4:$I$169,7,FALSE)</f>
        <v>콜린 윗</v>
      </c>
      <c r="K19" s="240"/>
      <c r="L19" s="237" t="str">
        <f>VLOOKUP(L18,개설!$C$4:$I$169,7,FALSE)</f>
        <v>이소림</v>
      </c>
      <c r="M19" s="238" t="str">
        <f>VLOOKUP(M18,개설!$C$4:$I$169,7,FALSE)</f>
        <v>콜린 윗</v>
      </c>
      <c r="N19" s="39"/>
      <c r="O19" s="240"/>
      <c r="P19" s="237" t="str">
        <f>VLOOKUP(P18,개설!$C$4:$I$169,7,FALSE)</f>
        <v>데이빗 롤란드</v>
      </c>
      <c r="Q19" s="357" t="str">
        <f>VLOOKUP(Q18,개설!$C$4:$I$169,7,FALSE)</f>
        <v>콜린 윗</v>
      </c>
      <c r="R19" s="380"/>
      <c r="S19" s="240"/>
      <c r="T19" s="241"/>
      <c r="U19" s="238"/>
      <c r="V19" s="39"/>
      <c r="W19" s="242"/>
    </row>
    <row r="20" spans="2:23" s="235" customFormat="1" ht="66" customHeight="1">
      <c r="B20" s="473"/>
      <c r="C20" s="243" t="s">
        <v>8</v>
      </c>
      <c r="D20" s="244" t="str">
        <f>VLOOKUP(D18,개설!$C$4:$I$169,5,FALSE)</f>
        <v>한국어 II
Low Intermediate Korean II</v>
      </c>
      <c r="E20" s="245" t="str">
        <f>VLOOKUP(E18,개설!$C$4:$I$169,5,FALSE)</f>
        <v>영어 1 : 영어회화
English Ⅰ: Speaking &amp; Listening</v>
      </c>
      <c r="F20" s="246"/>
      <c r="G20" s="247"/>
      <c r="H20" s="244" t="str">
        <f>VLOOKUP(H18,개설!$C$4:$I$169,5,FALSE)</f>
        <v>영어 1 : 영어회화
English Ⅰ: Speaking &amp; Listening</v>
      </c>
      <c r="I20" s="245" t="str">
        <f>VLOOKUP(I18,개설!$C$4:$I$169,5,FALSE)</f>
        <v>특허개론
Introduction to Patents</v>
      </c>
      <c r="J20" s="381" t="str">
        <f>VLOOKUP(J18,개설!$C$4:$I$169,5,FALSE)</f>
        <v>영어 1 : 영작문
English Ⅰ : Writing &amp; Grammar</v>
      </c>
      <c r="K20" s="247"/>
      <c r="L20" s="244" t="str">
        <f>VLOOKUP(L18,개설!$C$4:$I$169,5,FALSE)</f>
        <v>한국어 II
Low Intermediate Korean II</v>
      </c>
      <c r="M20" s="245" t="str">
        <f>VLOOKUP(M18,개설!$C$4:$I$169,5,FALSE)</f>
        <v>영어 1 : 영어회화
English Ⅰ: Speaking &amp; Listening</v>
      </c>
      <c r="N20" s="40"/>
      <c r="O20" s="247"/>
      <c r="P20" s="244" t="str">
        <f>VLOOKUP(P18,개설!$C$4:$I$169,5,FALSE)</f>
        <v>영어 1 : 영어회화
English Ⅰ: Speaking &amp; Listening</v>
      </c>
      <c r="Q20" s="358" t="str">
        <f>VLOOKUP(Q18,개설!$C$4:$I$169,5,FALSE)</f>
        <v>영어 1 : 영작문
English Ⅰ : Writing &amp; Grammar</v>
      </c>
      <c r="R20" s="381"/>
      <c r="S20" s="247"/>
      <c r="T20" s="248"/>
      <c r="U20" s="245"/>
      <c r="V20" s="40"/>
      <c r="W20" s="249"/>
    </row>
    <row r="21" spans="2:23" s="221" customFormat="1" ht="13.5">
      <c r="B21" s="479"/>
      <c r="C21" s="250" t="s">
        <v>83</v>
      </c>
      <c r="D21" s="251" t="s">
        <v>443</v>
      </c>
      <c r="E21" s="252" t="s">
        <v>114</v>
      </c>
      <c r="F21" s="253"/>
      <c r="G21" s="254"/>
      <c r="H21" s="251" t="s">
        <v>443</v>
      </c>
      <c r="I21" s="252" t="s">
        <v>479</v>
      </c>
      <c r="J21" s="382" t="s">
        <v>113</v>
      </c>
      <c r="K21" s="254"/>
      <c r="L21" s="251" t="s">
        <v>443</v>
      </c>
      <c r="M21" s="252" t="s">
        <v>114</v>
      </c>
      <c r="N21" s="250"/>
      <c r="O21" s="254"/>
      <c r="P21" s="251" t="s">
        <v>443</v>
      </c>
      <c r="Q21" s="359" t="s">
        <v>471</v>
      </c>
      <c r="R21" s="382"/>
      <c r="S21" s="254"/>
      <c r="T21" s="255"/>
      <c r="U21" s="252"/>
      <c r="V21" s="250"/>
      <c r="W21" s="256"/>
    </row>
    <row r="22" spans="2:23" s="198" customFormat="1" ht="13.5">
      <c r="B22" s="475" t="s">
        <v>79</v>
      </c>
      <c r="C22" s="122" t="s">
        <v>81</v>
      </c>
      <c r="D22" s="199">
        <v>609</v>
      </c>
      <c r="E22" s="200"/>
      <c r="F22" s="201"/>
      <c r="G22" s="202"/>
      <c r="H22" s="199">
        <v>4</v>
      </c>
      <c r="I22" s="200">
        <v>5</v>
      </c>
      <c r="J22" s="122"/>
      <c r="K22" s="202"/>
      <c r="L22" s="199">
        <v>609</v>
      </c>
      <c r="M22" s="200"/>
      <c r="N22" s="122"/>
      <c r="O22" s="202"/>
      <c r="P22" s="199"/>
      <c r="Q22" s="200"/>
      <c r="R22" s="122"/>
      <c r="S22" s="202"/>
      <c r="T22" s="203"/>
      <c r="U22" s="200"/>
      <c r="V22" s="122"/>
      <c r="W22" s="204"/>
    </row>
    <row r="23" spans="2:23" s="235" customFormat="1" ht="22.5">
      <c r="B23" s="476"/>
      <c r="C23" s="257" t="s">
        <v>66</v>
      </c>
      <c r="D23" s="258" t="str">
        <f>VLOOKUP(D22,개설!$C$4:$I$169,7,FALSE)</f>
        <v>이소림</v>
      </c>
      <c r="E23" s="259"/>
      <c r="F23" s="260"/>
      <c r="G23" s="261"/>
      <c r="H23" s="258" t="str">
        <f>VLOOKUP(H22,개설!$C$4:$I$169,7,FALSE)</f>
        <v>Visiting Speakers</v>
      </c>
      <c r="I23" s="259" t="str">
        <f>VLOOKUP(I22,개설!$C$4:$I$169,7,FALSE)</f>
        <v>Visiting Speakers</v>
      </c>
      <c r="J23" s="262"/>
      <c r="K23" s="261"/>
      <c r="L23" s="258" t="str">
        <f>VLOOKUP(L22,개설!$C$4:$I$169,7,FALSE)</f>
        <v>이소림</v>
      </c>
      <c r="M23" s="259"/>
      <c r="N23" s="262"/>
      <c r="O23" s="261"/>
      <c r="P23" s="258"/>
      <c r="Q23" s="259"/>
      <c r="R23" s="262"/>
      <c r="S23" s="261"/>
      <c r="T23" s="263"/>
      <c r="U23" s="259"/>
      <c r="V23" s="262"/>
      <c r="W23" s="264"/>
    </row>
    <row r="24" spans="2:23" s="235" customFormat="1" ht="61.5" customHeight="1">
      <c r="B24" s="477"/>
      <c r="C24" s="265" t="s">
        <v>8</v>
      </c>
      <c r="D24" s="266" t="str">
        <f>VLOOKUP(D22,개설!$C$4:$I$169,5,FALSE)</f>
        <v>한국어 III
High Intermediate Korean III</v>
      </c>
      <c r="E24" s="267"/>
      <c r="F24" s="268"/>
      <c r="G24" s="269"/>
      <c r="H24" s="266" t="str">
        <f>VLOOKUP(H22,개설!$C$4:$I$169,5,FALSE)</f>
        <v>특별교양강좌 I
A Special Cultural Lecture I</v>
      </c>
      <c r="I24" s="267" t="str">
        <f>VLOOKUP(I22,개설!$C$4:$I$169,5,FALSE)</f>
        <v>특별교양강좌 II
A Special Cultural Lecture II</v>
      </c>
      <c r="J24" s="270"/>
      <c r="K24" s="269"/>
      <c r="L24" s="266" t="str">
        <f>VLOOKUP(L22,개설!$C$4:$I$169,5,FALSE)</f>
        <v>한국어 III
High Intermediate Korean III</v>
      </c>
      <c r="M24" s="267"/>
      <c r="N24" s="270"/>
      <c r="O24" s="269"/>
      <c r="P24" s="266"/>
      <c r="Q24" s="267"/>
      <c r="R24" s="270"/>
      <c r="S24" s="269"/>
      <c r="T24" s="271"/>
      <c r="U24" s="267"/>
      <c r="V24" s="270"/>
      <c r="W24" s="272"/>
    </row>
    <row r="25" spans="2:23" s="221" customFormat="1" ht="13.5">
      <c r="B25" s="478"/>
      <c r="C25" s="222" t="s">
        <v>83</v>
      </c>
      <c r="D25" s="223" t="s">
        <v>443</v>
      </c>
      <c r="E25" s="224"/>
      <c r="F25" s="225"/>
      <c r="G25" s="226"/>
      <c r="H25" s="223" t="s">
        <v>115</v>
      </c>
      <c r="I25" s="224" t="s">
        <v>115</v>
      </c>
      <c r="J25" s="222"/>
      <c r="K25" s="226"/>
      <c r="L25" s="223" t="s">
        <v>443</v>
      </c>
      <c r="M25" s="224"/>
      <c r="N25" s="222"/>
      <c r="O25" s="226"/>
      <c r="P25" s="223"/>
      <c r="Q25" s="224"/>
      <c r="R25" s="222"/>
      <c r="S25" s="226"/>
      <c r="T25" s="227"/>
      <c r="U25" s="224"/>
      <c r="V25" s="222"/>
      <c r="W25" s="228"/>
    </row>
    <row r="26" spans="2:23" s="198" customFormat="1" ht="13.5">
      <c r="B26" s="471" t="s">
        <v>198</v>
      </c>
      <c r="C26" s="74" t="s">
        <v>81</v>
      </c>
      <c r="D26" s="375">
        <v>3</v>
      </c>
      <c r="E26" s="230"/>
      <c r="F26" s="231"/>
      <c r="G26" s="232"/>
      <c r="H26" s="229"/>
      <c r="I26" s="230"/>
      <c r="J26" s="74"/>
      <c r="K26" s="232"/>
      <c r="L26" s="375">
        <v>3</v>
      </c>
      <c r="M26" s="230"/>
      <c r="N26" s="74"/>
      <c r="O26" s="232"/>
      <c r="P26" s="229"/>
      <c r="Q26" s="230"/>
      <c r="R26" s="74"/>
      <c r="S26" s="232"/>
      <c r="T26" s="233"/>
      <c r="U26" s="230"/>
      <c r="V26" s="74"/>
      <c r="W26" s="234"/>
    </row>
    <row r="27" spans="2:23" s="235" customFormat="1" ht="13.5">
      <c r="B27" s="472"/>
      <c r="C27" s="236" t="s">
        <v>66</v>
      </c>
      <c r="D27" s="376" t="str">
        <f>VLOOKUP(D26,개설!$C$4:$I$169,7,FALSE)</f>
        <v>이소림</v>
      </c>
      <c r="E27" s="238"/>
      <c r="F27" s="239"/>
      <c r="G27" s="240"/>
      <c r="H27" s="237"/>
      <c r="I27" s="238"/>
      <c r="J27" s="39"/>
      <c r="K27" s="240"/>
      <c r="L27" s="376" t="str">
        <f>VLOOKUP(L26,개설!$C$4:$I$169,7,FALSE)</f>
        <v>이소림</v>
      </c>
      <c r="M27" s="238"/>
      <c r="N27" s="39"/>
      <c r="O27" s="240"/>
      <c r="P27" s="237"/>
      <c r="Q27" s="238"/>
      <c r="R27" s="39"/>
      <c r="S27" s="240"/>
      <c r="T27" s="241"/>
      <c r="U27" s="238"/>
      <c r="V27" s="39"/>
      <c r="W27" s="242"/>
    </row>
    <row r="28" spans="2:23" s="235" customFormat="1" ht="45" customHeight="1">
      <c r="B28" s="473"/>
      <c r="C28" s="243" t="s">
        <v>8</v>
      </c>
      <c r="D28" s="377" t="str">
        <f>VLOOKUP(D26,개설!$C$4:$I$169,5,FALSE)</f>
        <v>한국어 I
Beginner Korean I</v>
      </c>
      <c r="E28" s="245"/>
      <c r="F28" s="246"/>
      <c r="G28" s="247"/>
      <c r="H28" s="244"/>
      <c r="I28" s="245"/>
      <c r="J28" s="40"/>
      <c r="K28" s="247"/>
      <c r="L28" s="377" t="str">
        <f>VLOOKUP(L26,개설!$C$4:$I$169,5,FALSE)</f>
        <v>한국어 I
Beginner Korean I</v>
      </c>
      <c r="M28" s="245"/>
      <c r="N28" s="40"/>
      <c r="O28" s="247"/>
      <c r="P28" s="244"/>
      <c r="Q28" s="245"/>
      <c r="R28" s="40"/>
      <c r="S28" s="247"/>
      <c r="T28" s="248"/>
      <c r="U28" s="245"/>
      <c r="V28" s="40"/>
      <c r="W28" s="249"/>
    </row>
    <row r="29" spans="2:23" s="221" customFormat="1" ht="14.25" thickBot="1">
      <c r="B29" s="474"/>
      <c r="C29" s="273" t="s">
        <v>83</v>
      </c>
      <c r="D29" s="378" t="s">
        <v>478</v>
      </c>
      <c r="E29" s="275"/>
      <c r="F29" s="276"/>
      <c r="G29" s="277"/>
      <c r="H29" s="274"/>
      <c r="I29" s="275"/>
      <c r="J29" s="273"/>
      <c r="K29" s="277"/>
      <c r="L29" s="378" t="s">
        <v>478</v>
      </c>
      <c r="M29" s="275"/>
      <c r="N29" s="273"/>
      <c r="O29" s="277"/>
      <c r="P29" s="274"/>
      <c r="Q29" s="275"/>
      <c r="R29" s="273"/>
      <c r="S29" s="277"/>
      <c r="T29" s="278"/>
      <c r="U29" s="275"/>
      <c r="V29" s="273"/>
      <c r="W29" s="279"/>
    </row>
    <row r="30" s="280" customFormat="1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</sheetData>
  <sheetProtection/>
  <mergeCells count="13">
    <mergeCell ref="B4:C4"/>
    <mergeCell ref="D4:G4"/>
    <mergeCell ref="H4:K4"/>
    <mergeCell ref="L4:O4"/>
    <mergeCell ref="P4:S4"/>
    <mergeCell ref="T4:W4"/>
    <mergeCell ref="B26:B29"/>
    <mergeCell ref="B5:B8"/>
    <mergeCell ref="B9:B12"/>
    <mergeCell ref="B13:W13"/>
    <mergeCell ref="B14:B17"/>
    <mergeCell ref="B18:B21"/>
    <mergeCell ref="B22:B25"/>
  </mergeCells>
  <printOptions horizontalCentered="1"/>
  <pageMargins left="0.15748031496062992" right="0.15748031496062992" top="0.5905511811023623" bottom="0.4724409448818898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이정민</dc:creator>
  <cp:keywords/>
  <dc:description/>
  <cp:lastModifiedBy>admin</cp:lastModifiedBy>
  <cp:lastPrinted>2009-08-17T07:54:45Z</cp:lastPrinted>
  <dcterms:created xsi:type="dcterms:W3CDTF">2008-07-22T01:28:16Z</dcterms:created>
  <dcterms:modified xsi:type="dcterms:W3CDTF">2009-08-26T12:30:22Z</dcterms:modified>
  <cp:category/>
  <cp:version/>
  <cp:contentType/>
  <cp:contentStatus/>
</cp:coreProperties>
</file>